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tabRatio="849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<sst xmlns="http://schemas.openxmlformats.org/spreadsheetml/2006/main" count="1062" uniqueCount="872">
  <si>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</si>
  <si>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</si>
  <si>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</si>
  <si>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</si>
  <si>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</si>
  <si>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</si>
  <si>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</si>
  <si>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</si>
  <si>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</si>
  <si>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</si>
  <si>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</si>
  <si>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</si>
  <si>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</si>
  <si>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</si>
  <si>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</si>
  <si>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</si>
  <si>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</si>
  <si>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</si>
  <si>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</si>
  <si>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</si>
  <si>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</si>
  <si>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</si>
  <si>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</si>
  <si>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</si>
  <si>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</si>
  <si>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</si>
  <si>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</si>
  <si>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</si>
  <si>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</si>
  <si>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</si>
  <si>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</si>
  <si>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</si>
  <si>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</si>
  <si>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</si>
  <si>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</si>
  <si>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</si>
  <si>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</si>
  <si>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</si>
  <si>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</si>
  <si>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</si>
  <si>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</si>
  <si>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</si>
  <si>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</si>
  <si>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</si>
  <si>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</si>
  <si>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</si>
  <si>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</si>
  <si>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</si>
  <si>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</si>
  <si>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</si>
  <si>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</si>
  <si>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</si>
  <si>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</si>
  <si>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</si>
  <si>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</si>
  <si>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</si>
  <si>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</si>
  <si>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</si>
  <si>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</si>
  <si>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</si>
  <si>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</si>
  <si>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</si>
  <si>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</si>
  <si>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</si>
  <si>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</si>
  <si>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</si>
  <si>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</si>
  <si>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</si>
  <si>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</si>
  <si>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</si>
  <si>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</si>
  <si>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</si>
  <si>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</si>
  <si>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</si>
  <si>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</si>
  <si>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</si>
  <si>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</si>
  <si>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</si>
  <si>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</si>
  <si>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</si>
  <si>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</si>
  <si>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</si>
  <si>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</si>
  <si>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</si>
  <si>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</si>
  <si>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</si>
  <si>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</si>
  <si>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</si>
  <si>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</si>
  <si>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</si>
  <si>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</si>
  <si>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</si>
  <si>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</si>
  <si>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</si>
  <si>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</si>
  <si>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</si>
  <si>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</si>
  <si>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</si>
  <si>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</si>
  <si>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</si>
  <si>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</si>
  <si>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</si>
  <si>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</si>
  <si>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</si>
  <si>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</si>
  <si>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</si>
  <si>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</si>
  <si>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</si>
  <si>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</si>
  <si>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</si>
  <si>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</si>
  <si>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</si>
  <si>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</si>
  <si>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</si>
  <si>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</si>
  <si>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</si>
  <si>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</si>
  <si>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</si>
  <si>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</si>
  <si>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</si>
  <si>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</si>
  <si>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</si>
  <si>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</si>
  <si>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</si>
  <si>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</si>
  <si>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</si>
  <si>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</si>
  <si>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</si>
  <si>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</si>
  <si>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</si>
  <si>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</si>
  <si>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</si>
  <si>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</si>
  <si>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</si>
  <si>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</si>
  <si>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</si>
  <si>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</si>
  <si>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</si>
  <si>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</si>
  <si>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</si>
  <si>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</si>
  <si>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</si>
  <si>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</si>
  <si>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</si>
  <si>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</si>
  <si>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</si>
  <si>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</si>
  <si>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</si>
  <si>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</si>
  <si>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</si>
  <si>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</si>
  <si>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</si>
  <si>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</si>
  <si>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</si>
  <si>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</si>
  <si>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</si>
  <si>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</si>
  <si>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</si>
  <si>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</si>
  <si>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</si>
  <si>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</si>
  <si>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</si>
  <si>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</si>
  <si>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</si>
  <si>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</si>
  <si>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</si>
  <si>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</si>
  <si>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</si>
  <si>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</si>
  <si>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</si>
  <si>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</si>
  <si>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</si>
  <si>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</si>
  <si>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</si>
  <si>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</si>
  <si>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</si>
  <si>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</si>
  <si>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</si>
  <si>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</si>
  <si>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</si>
  <si>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</si>
  <si>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</si>
  <si>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</si>
  <si>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</si>
  <si>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</si>
  <si>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</si>
  <si>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</si>
  <si>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</si>
  <si>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</si>
  <si>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</si>
  <si>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</si>
  <si>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</si>
  <si>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</si>
  <si>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</si>
  <si>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</si>
  <si>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</si>
  <si>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</si>
  <si>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</si>
  <si>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</si>
  <si>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</si>
  <si>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</si>
  <si>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</si>
  <si>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</si>
  <si>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</si>
  <si>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</si>
  <si>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</si>
  <si>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</si>
  <si>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</si>
  <si>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</si>
  <si>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</si>
  <si>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</si>
  <si>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</si>
  <si>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</si>
  <si>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</si>
  <si>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</si>
  <si>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</si>
  <si>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</si>
  <si>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</si>
  <si>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</si>
  <si>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</si>
  <si>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</si>
  <si>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</si>
  <si>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</si>
  <si>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</si>
  <si>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</si>
  <si>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</si>
  <si>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</si>
  <si>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</si>
  <si>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</si>
  <si>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</si>
  <si>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</si>
  <si>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</si>
  <si>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</si>
  <si>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</si>
  <si>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</si>
  <si>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</si>
  <si>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</si>
  <si>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</si>
  <si>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</si>
  <si>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</si>
  <si>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</si>
  <si>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</si>
  <si>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</si>
  <si>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</si>
  <si>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</si>
  <si>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</si>
  <si>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</si>
  <si>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</si>
  <si>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</si>
  <si>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</si>
  <si>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</si>
  <si>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</si>
  <si>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</si>
  <si>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</si>
  <si>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</si>
  <si>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</si>
  <si>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</si>
  <si>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</si>
  <si>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</si>
  <si>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</si>
  <si>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</si>
  <si>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</si>
  <si>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</si>
  <si>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</si>
  <si>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</si>
  <si>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</si>
  <si>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</si>
  <si>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</si>
  <si>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</si>
  <si>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</si>
  <si>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</si>
  <si>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</si>
  <si>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</si>
  <si>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</si>
  <si>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</si>
  <si>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</si>
  <si>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</si>
  <si>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</si>
  <si>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</si>
  <si>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</si>
  <si>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</si>
  <si>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</si>
  <si>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</si>
  <si>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</si>
  <si>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</si>
  <si>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</si>
  <si>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</si>
  <si>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</si>
  <si>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</si>
  <si>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</si>
  <si>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</si>
  <si>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</si>
  <si>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</si>
  <si>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</si>
  <si>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</si>
  <si>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</si>
  <si>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</si>
  <si>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</si>
  <si>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</si>
  <si>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</si>
  <si>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</si>
  <si>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</si>
  <si>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</si>
  <si>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</si>
  <si>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</si>
  <si>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</si>
  <si>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</si>
  <si>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</si>
  <si>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</si>
  <si>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</si>
  <si>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</si>
  <si>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</si>
  <si>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</si>
  <si>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</si>
  <si>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</si>
  <si>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</si>
  <si>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</si>
  <si>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</si>
  <si>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</si>
  <si>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</si>
  <si>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</si>
  <si>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</si>
  <si>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</si>
  <si>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</si>
  <si>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</si>
  <si>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</si>
  <si>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</si>
  <si>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</si>
  <si>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</si>
  <si>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</si>
  <si>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</si>
  <si>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</si>
  <si>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</si>
  <si>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</si>
  <si>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</si>
  <si>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</si>
  <si>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</si>
  <si>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</si>
  <si>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</si>
  <si>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</si>
  <si>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</si>
  <si>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</si>
  <si>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</si>
  <si>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</si>
  <si>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</si>
  <si>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</si>
  <si>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</si>
  <si>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</si>
  <si>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</si>
  <si>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</si>
  <si>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</si>
  <si>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</si>
  <si>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</si>
  <si>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</si>
  <si>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</si>
  <si>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</si>
  <si>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</si>
  <si>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</si>
  <si>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</si>
  <si>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</si>
  <si>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</si>
  <si>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</si>
  <si>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</si>
  <si>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</si>
  <si>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</si>
  <si>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</si>
  <si>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</si>
  <si>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</si>
  <si>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</si>
  <si>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</si>
  <si>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</si>
  <si>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</si>
  <si>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</si>
  <si>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</si>
  <si>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</si>
  <si>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</si>
  <si>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</si>
  <si>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</si>
  <si>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</si>
  <si>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</si>
  <si>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</si>
  <si>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</si>
  <si>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</si>
  <si>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</si>
  <si>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</si>
  <si>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</si>
  <si>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</si>
  <si>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</si>
  <si>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</si>
  <si>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</si>
  <si>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</si>
  <si>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</si>
  <si>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</si>
  <si>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</si>
  <si>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</si>
  <si>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</si>
  <si>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</si>
  <si>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</si>
  <si>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</si>
  <si>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</si>
  <si>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</si>
  <si>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</si>
  <si>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</si>
  <si>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</si>
  <si>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</si>
  <si>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</si>
  <si>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</si>
  <si>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</si>
  <si>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</si>
  <si>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</si>
  <si>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</si>
  <si>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</si>
  <si>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</si>
  <si>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</si>
  <si>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</si>
  <si>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</si>
  <si>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</si>
  <si>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</si>
  <si>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</si>
  <si>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</si>
  <si>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</si>
  <si>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</si>
  <si>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</si>
  <si>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</si>
  <si>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</si>
  <si>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</si>
  <si>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</si>
  <si>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</si>
  <si>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</si>
  <si>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</si>
  <si>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</si>
  <si>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</si>
  <si>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</si>
  <si>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</si>
  <si>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</si>
  <si>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</si>
  <si>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</si>
  <si>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</si>
  <si>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</si>
  <si>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</si>
  <si>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</si>
  <si>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</si>
  <si>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</si>
  <si>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</si>
  <si>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</si>
  <si>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</si>
  <si>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</si>
  <si>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</si>
  <si>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</si>
  <si>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</si>
  <si>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</si>
  <si>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</si>
  <si>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</si>
  <si>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</si>
  <si>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</si>
  <si>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</si>
  <si>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</si>
  <si>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</si>
  <si>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</si>
  <si>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</si>
  <si>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</si>
  <si>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</si>
  <si>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</si>
  <si>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</si>
  <si>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</si>
  <si>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</si>
  <si>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</si>
  <si>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</si>
  <si>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</si>
  <si>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</si>
  <si>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</si>
  <si>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</si>
  <si>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</si>
  <si>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</si>
  <si>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</si>
  <si>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</si>
  <si>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</si>
  <si>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</si>
  <si>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</si>
  <si>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</si>
  <si>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</si>
  <si>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</si>
  <si>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</si>
  <si>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</si>
  <si>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</si>
  <si>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</si>
  <si>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</si>
  <si>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</si>
  <si>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</si>
  <si>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</si>
  <si>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</si>
  <si>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</si>
  <si>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</si>
  <si>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</si>
  <si>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</si>
  <si>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</si>
  <si>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</si>
  <si>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</si>
  <si>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</si>
  <si>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</si>
  <si>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</si>
  <si>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</si>
  <si>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</si>
  <si>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</si>
  <si>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</si>
  <si>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</si>
  <si>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</si>
  <si>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</si>
  <si>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</si>
  <si>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</si>
  <si>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</si>
  <si>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</si>
  <si>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</si>
  <si>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</si>
  <si>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</si>
  <si>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</si>
  <si>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</si>
  <si>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</si>
  <si>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</si>
  <si>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</si>
  <si>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</si>
  <si>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</si>
  <si>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</si>
  <si>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</si>
  <si>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</si>
  <si>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</si>
  <si>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</si>
  <si>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</si>
  <si>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</si>
  <si>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</si>
  <si>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</si>
  <si>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</si>
  <si>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</si>
  <si>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</si>
  <si>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</si>
  <si>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</si>
  <si>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</si>
  <si>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</si>
  <si>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</si>
  <si>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</si>
  <si>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</si>
  <si>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</si>
  <si>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</si>
  <si>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</si>
  <si>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</si>
  <si>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</si>
  <si>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</si>
  <si>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</si>
  <si>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</si>
  <si>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</si>
  <si>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</si>
  <si>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</si>
  <si>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</si>
  <si>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</si>
  <si>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</si>
  <si>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</si>
  <si>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</si>
  <si>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</si>
  <si>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</si>
  <si>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</si>
  <si>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</si>
  <si>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</si>
  <si>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</si>
  <si>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</si>
  <si>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</si>
  <si>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</si>
  <si>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</si>
  <si>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</si>
  <si>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</si>
  <si>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</si>
  <si>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</si>
  <si>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</si>
  <si>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</si>
  <si>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</si>
  <si>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</si>
  <si>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</si>
  <si>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</si>
  <si>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</si>
  <si>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</si>
  <si>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</si>
  <si>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</si>
  <si>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</si>
  <si>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</si>
  <si>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</si>
  <si>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</si>
  <si>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</si>
  <si>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</si>
  <si>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</si>
  <si>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</si>
  <si>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</si>
  <si>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</si>
  <si>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</si>
  <si>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</si>
  <si>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</si>
  <si>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</si>
  <si>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</si>
  <si>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</si>
  <si>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</si>
  <si>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</si>
  <si>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</si>
  <si>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</si>
  <si>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</si>
  <si>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</si>
  <si>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</si>
  <si>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</si>
  <si>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</si>
  <si>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</si>
  <si>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</si>
  <si>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</si>
  <si>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</si>
  <si>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</si>
  <si>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</si>
  <si>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</si>
  <si>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</si>
  <si>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</si>
  <si>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</si>
  <si>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</si>
  <si>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</si>
  <si>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</si>
  <si>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</si>
  <si>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</si>
  <si>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</si>
  <si>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</si>
  <si>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</si>
  <si>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</si>
  <si>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</si>
  <si>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</si>
  <si>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</si>
  <si>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</si>
  <si>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</si>
  <si>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</si>
  <si>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</si>
  <si>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</si>
  <si>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</si>
  <si>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</si>
  <si>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</si>
  <si>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</si>
  <si>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</si>
  <si>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</si>
  <si>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</si>
  <si>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</si>
  <si>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</si>
  <si>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</si>
  <si>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</si>
  <si>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</si>
  <si>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</si>
  <si>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</si>
  <si>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</si>
  <si>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</si>
  <si>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</si>
  <si>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</si>
  <si>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</si>
  <si>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</si>
  <si>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</si>
  <si>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</si>
  <si>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</si>
  <si>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</si>
  <si>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</si>
  <si>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</si>
  <si>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</si>
  <si>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</si>
  <si>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</si>
  <si>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</si>
  <si>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</si>
  <si>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</si>
  <si>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</si>
  <si>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</si>
  <si>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</si>
  <si>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</si>
  <si>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</si>
  <si>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</si>
  <si>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</si>
  <si>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</si>
  <si>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</si>
  <si>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</si>
  <si>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</si>
  <si>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</si>
  <si>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</si>
  <si>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</si>
  <si>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</si>
  <si>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</si>
  <si>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</si>
  <si>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</si>
  <si>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</si>
  <si>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</si>
  <si>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</si>
  <si>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</si>
  <si>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</si>
  <si>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</si>
  <si>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</si>
  <si>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</si>
  <si>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</si>
  <si>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</si>
  <si>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</si>
  <si>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</si>
  <si>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</si>
  <si>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</si>
  <si>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</si>
  <si>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</si>
  <si>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</si>
  <si>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</si>
  <si>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</si>
  <si>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</si>
  <si>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</si>
  <si>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</si>
  <si>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</si>
  <si>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</si>
  <si>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</si>
  <si>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</si>
  <si>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</si>
  <si>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</si>
  <si>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</si>
  <si>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</si>
  <si>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</si>
  <si>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</si>
  <si>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</si>
  <si>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</si>
  <si>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</si>
  <si>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</si>
  <si>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</si>
  <si>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</si>
  <si>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</si>
  <si>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</si>
  <si>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</si>
  <si>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</si>
  <si>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</si>
  <si>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</si>
  <si>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</si>
  <si>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</si>
  <si>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</si>
  <si>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</si>
  <si>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</si>
  <si>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</si>
  <si>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</si>
  <si>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</si>
  <si>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</si>
  <si>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</si>
  <si>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</si>
  <si>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</si>
  <si>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</si>
  <si>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</si>
  <si>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</si>
  <si>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</si>
  <si>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</si>
  <si>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</si>
  <si>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</si>
  <si>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</si>
  <si>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</si>
  <si>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</si>
  <si>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</si>
  <si>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</si>
  <si>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</si>
  <si>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</si>
  <si>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</si>
  <si>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</si>
  <si>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</si>
  <si>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</si>
  <si>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</si>
  <si>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</si>
  <si>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</si>
  <si>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</si>
  <si>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</si>
  <si>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</si>
  <si>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</si>
  <si>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</si>
  <si>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</si>
  <si>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</si>
  <si>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</si>
  <si>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</si>
  <si>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</si>
  <si>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</si>
  <si>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</si>
  <si>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</si>
  <si>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</si>
  <si>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</si>
  <si>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</si>
  <si>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</si>
  <si>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</si>
  <si>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</si>
  <si>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</si>
  <si>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</si>
  <si>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</si>
  <si>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</si>
  <si>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</si>
  <si>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</si>
  <si>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</si>
  <si>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</si>
  <si>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</si>
  <si>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</si>
  <si>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</si>
  <si>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</si>
  <si>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</si>
  <si>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</si>
  <si>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</si>
  <si>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</si>
  <si>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</si>
  <si>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</si>
  <si>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</si>
  <si>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</si>
  <si>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</si>
  <si>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</si>
  <si>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</si>
  <si>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</si>
  <si>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</si>
  <si>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</si>
  <si>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</si>
  <si>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</si>
  <si>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</si>
  <si>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</si>
  <si>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</si>
  <si>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</si>
  <si>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</si>
  <si>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</si>
  <si>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</si>
  <si>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</si>
  <si>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</si>
  <si>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</si>
  <si>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</si>
  <si>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</si>
  <si>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</si>
  <si>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</si>
  <si>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</si>
  <si>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</si>
  <si>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</si>
  <si>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</si>
  <si>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</si>
  <si>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</si>
  <si>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</si>
  <si>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</si>
  <si>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</si>
  <si>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</si>
  <si>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</si>
  <si>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</si>
  <si>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</si>
  <si>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</si>
  <si>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</si>
  <si>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</si>
  <si>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</si>
  <si>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</si>
  <si>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</si>
  <si>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</si>
  <si>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</si>
  <si>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</si>
  <si>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</si>
  <si>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</si>
  <si>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</si>
  <si>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</si>
  <si>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</si>
  <si>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</si>
  <si>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</si>
  <si>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</si>
  <si>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</si>
  <si>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</si>
  <si>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</si>
  <si>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</si>
  <si>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</si>
  <si>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</si>
  <si>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</si>
  <si>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</si>
  <si>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</si>
  <si>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</si>
  <si>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Съставител: "Оптима одит" АД</t>
  </si>
  <si>
    <t>"Оптима одит" АД</t>
  </si>
  <si>
    <t xml:space="preserve">                             Съставител: "Оптима одит" АД</t>
  </si>
  <si>
    <t>КОНСОЛИДИРАН</t>
  </si>
  <si>
    <t>"ИНТЕРКАПИТАЛ ПРОПЪРТИ ДИВЕЛОПМЪНТ" АДСИЦ</t>
  </si>
  <si>
    <t>Ръководител: Величко Клингов</t>
  </si>
  <si>
    <t>Величко Клингов</t>
  </si>
  <si>
    <t>Ръководител:  Величко Клингов</t>
  </si>
  <si>
    <t>Дата на съставяне: 25.02.2016</t>
  </si>
  <si>
    <t>01.01.2015-31.12.2015</t>
  </si>
  <si>
    <t>Дата на съставяне: 19.04.2016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</si>
</sst>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0" fillId="0" borderId="0" xfId="39" applyFont="1" applyBorder="1" applyAlignment="1" applyProtection="1">
      <alignment horizontal="left" vertical="top"/>
      <protection locked="0"/>
    </xf>
    <xf numFmtId="0" fontId="12" fillId="0" borderId="0" xfId="42" applyFont="1">
      <alignment/>
      <protection/>
    </xf>
    <xf numFmtId="0" fontId="11" fillId="0" borderId="0" xfId="42" applyFont="1" applyAlignment="1">
      <alignment/>
      <protection/>
    </xf>
    <xf numFmtId="0" fontId="11" fillId="0" borderId="0" xfId="40" applyFont="1" applyAlignment="1">
      <alignment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1" fillId="0" borderId="1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0" fontId="11" fillId="0" borderId="10" xfId="42" applyFont="1" applyBorder="1" applyAlignment="1">
      <alignment vertical="center" wrapText="1"/>
      <protection/>
    </xf>
    <xf numFmtId="0" fontId="12" fillId="0" borderId="0" xfId="42" applyFont="1" applyBorder="1">
      <alignment/>
      <protection/>
    </xf>
    <xf numFmtId="0" fontId="12" fillId="0" borderId="10" xfId="42" applyFont="1" applyBorder="1" applyAlignment="1">
      <alignment vertical="center" wrapText="1"/>
      <protection/>
    </xf>
    <xf numFmtId="0" fontId="12" fillId="0" borderId="10" xfId="42" applyFont="1" applyBorder="1" applyAlignment="1">
      <alignment wrapText="1"/>
      <protection/>
    </xf>
    <xf numFmtId="3" fontId="12" fillId="0" borderId="0" xfId="42" applyNumberFormat="1" applyFont="1" applyBorder="1" applyAlignment="1" applyProtection="1">
      <alignment vertical="center"/>
      <protection locked="0"/>
    </xf>
    <xf numFmtId="0" fontId="11" fillId="0" borderId="0" xfId="42" applyFont="1" applyBorder="1" applyProtection="1">
      <alignment/>
      <protection locked="0"/>
    </xf>
    <xf numFmtId="49" fontId="11" fillId="0" borderId="11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2" fillId="0" borderId="10" xfId="42" applyNumberFormat="1" applyFont="1" applyBorder="1" applyAlignment="1">
      <alignment horizontal="center" wrapText="1"/>
      <protection/>
    </xf>
    <xf numFmtId="49" fontId="11" fillId="0" borderId="0" xfId="42" applyNumberFormat="1" applyFont="1" applyBorder="1" applyAlignment="1" applyProtection="1">
      <alignment horizontal="center" wrapText="1"/>
      <protection locked="0"/>
    </xf>
    <xf numFmtId="49" fontId="12" fillId="33" borderId="10" xfId="42" applyNumberFormat="1" applyFont="1" applyFill="1" applyBorder="1" applyAlignment="1">
      <alignment horizontal="center" vertical="center" wrapText="1"/>
      <protection/>
    </xf>
    <xf numFmtId="49" fontId="11" fillId="0" borderId="12" xfId="42" applyNumberFormat="1" applyFont="1" applyBorder="1" applyAlignment="1">
      <alignment horizontal="center" vertical="center" wrapText="1"/>
      <protection/>
    </xf>
    <xf numFmtId="0" fontId="12" fillId="0" borderId="0" xfId="38" applyFont="1">
      <alignment/>
      <protection/>
    </xf>
    <xf numFmtId="0" fontId="12" fillId="0" borderId="0" xfId="37" applyFont="1" applyAlignment="1">
      <alignment horizontal="center"/>
      <protection/>
    </xf>
    <xf numFmtId="49" fontId="5" fillId="0" borderId="0" xfId="36" applyNumberFormat="1" applyFont="1" applyAlignment="1">
      <alignment horizontal="center" vertical="center" wrapText="1"/>
      <protection/>
    </xf>
    <xf numFmtId="0" fontId="5" fillId="0" borderId="0" xfId="36" applyNumberFormat="1" applyFont="1" applyAlignment="1">
      <alignment horizontal="center" vertical="center" wrapText="1"/>
      <protection/>
    </xf>
    <xf numFmtId="0" fontId="5" fillId="0" borderId="0" xfId="37" applyFont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49" fontId="5" fillId="0" borderId="0" xfId="37" applyNumberFormat="1" applyFont="1" applyBorder="1" applyAlignment="1">
      <alignment vertical="justify"/>
      <protection/>
    </xf>
    <xf numFmtId="0" fontId="6" fillId="0" borderId="0" xfId="37" applyFont="1" applyBorder="1" applyAlignment="1">
      <alignment vertical="justify"/>
      <protection/>
    </xf>
    <xf numFmtId="0" fontId="5" fillId="0" borderId="0" xfId="37" applyFont="1" applyBorder="1" applyAlignment="1">
      <alignment horizontal="right" vertical="justify"/>
      <protection/>
    </xf>
    <xf numFmtId="0" fontId="5" fillId="0" borderId="10" xfId="36" applyFont="1" applyBorder="1" applyAlignment="1">
      <alignment vertical="center" wrapText="1"/>
      <protection/>
    </xf>
    <xf numFmtId="49" fontId="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5" fillId="0" borderId="10" xfId="36" applyNumberFormat="1" applyFont="1" applyBorder="1" applyAlignment="1">
      <alignment horizontal="left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right" vertical="center" wrapText="1"/>
      <protection/>
    </xf>
    <xf numFmtId="49" fontId="13" fillId="0" borderId="10" xfId="36" applyNumberFormat="1" applyFont="1" applyBorder="1" applyAlignment="1">
      <alignment horizontal="center" vertical="center" wrapText="1"/>
      <protection/>
    </xf>
    <xf numFmtId="49" fontId="17" fillId="0" borderId="10" xfId="36" applyNumberFormat="1" applyFont="1" applyBorder="1" applyAlignment="1">
      <alignment horizontal="center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49" fontId="5" fillId="0" borderId="0" xfId="36" applyNumberFormat="1" applyFont="1" applyBorder="1" applyAlignment="1">
      <alignment horizontal="left" vertical="center" wrapText="1"/>
      <protection/>
    </xf>
    <xf numFmtId="0" fontId="6" fillId="0" borderId="0" xfId="36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1" applyNumberFormat="1" applyFont="1" applyFill="1" applyBorder="1" applyAlignment="1" applyProtection="1">
      <alignment vertical="center"/>
      <protection locked="0"/>
    </xf>
    <xf numFmtId="1" fontId="12" fillId="35" borderId="10" xfId="41" applyNumberFormat="1" applyFont="1" applyFill="1" applyBorder="1" applyAlignment="1" applyProtection="1">
      <alignment vertical="center"/>
      <protection locked="0"/>
    </xf>
    <xf numFmtId="1" fontId="12" fillId="36" borderId="10" xfId="41" applyNumberFormat="1" applyFont="1" applyFill="1" applyBorder="1" applyAlignment="1" applyProtection="1">
      <alignment vertical="center"/>
      <protection locked="0"/>
    </xf>
    <xf numFmtId="3" fontId="12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Fill="1" applyBorder="1" applyAlignment="1" applyProtection="1">
      <alignment vertical="center"/>
      <protection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2" fillId="0" borderId="10" xfId="41" applyNumberFormat="1" applyFont="1" applyBorder="1" applyProtection="1">
      <alignment/>
      <protection/>
    </xf>
    <xf numFmtId="1" fontId="12" fillId="35" borderId="10" xfId="40" applyNumberFormat="1" applyFont="1" applyFill="1" applyBorder="1" applyAlignment="1" applyProtection="1">
      <alignment wrapText="1"/>
      <protection locked="0"/>
    </xf>
    <xf numFmtId="3" fontId="12" fillId="0" borderId="10" xfId="40" applyNumberFormat="1" applyFont="1" applyFill="1" applyBorder="1" applyAlignment="1" applyProtection="1">
      <alignment wrapText="1"/>
      <protection/>
    </xf>
    <xf numFmtId="1" fontId="12" fillId="36" borderId="10" xfId="40" applyNumberFormat="1" applyFont="1" applyFill="1" applyBorder="1" applyAlignment="1" applyProtection="1">
      <alignment wrapText="1"/>
      <protection locked="0"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3" fontId="12" fillId="0" borderId="10" xfId="42" applyNumberFormat="1" applyFont="1" applyFill="1" applyBorder="1" applyAlignment="1" applyProtection="1">
      <alignment vertical="center"/>
      <protection/>
    </xf>
    <xf numFmtId="3" fontId="12" fillId="0" borderId="10" xfId="42" applyNumberFormat="1" applyFont="1" applyBorder="1" applyAlignment="1" applyProtection="1">
      <alignment vertical="center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3" fontId="12" fillId="0" borderId="13" xfId="42" applyNumberFormat="1" applyFont="1" applyBorder="1" applyAlignment="1" applyProtection="1">
      <alignment vertical="center"/>
      <protection/>
    </xf>
    <xf numFmtId="3" fontId="12" fillId="0" borderId="11" xfId="42" applyNumberFormat="1" applyFont="1" applyBorder="1" applyAlignment="1" applyProtection="1">
      <alignment vertical="center"/>
      <protection/>
    </xf>
    <xf numFmtId="1" fontId="13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7" applyFont="1" applyBorder="1" applyAlignment="1" applyProtection="1">
      <alignment horizontal="center" vertical="center" wrapText="1"/>
      <protection/>
    </xf>
    <xf numFmtId="0" fontId="12" fillId="0" borderId="13" xfId="37" applyFont="1" applyFill="1" applyBorder="1" applyAlignment="1" applyProtection="1">
      <alignment horizontal="center" vertical="center" wrapText="1"/>
      <protection/>
    </xf>
    <xf numFmtId="1" fontId="12" fillId="33" borderId="14" xfId="37" applyNumberFormat="1" applyFont="1" applyFill="1" applyBorder="1" applyAlignment="1" applyProtection="1">
      <alignment horizontal="left" vertical="center" wrapText="1"/>
      <protection/>
    </xf>
    <xf numFmtId="1" fontId="12" fillId="33" borderId="14" xfId="37" applyNumberFormat="1" applyFont="1" applyFill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2" fillId="0" borderId="11" xfId="37" applyFont="1" applyFill="1" applyBorder="1" applyAlignment="1" applyProtection="1">
      <alignment horizontal="center" vertical="center" wrapText="1"/>
      <protection/>
    </xf>
    <xf numFmtId="1" fontId="12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1" fontId="12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13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5" xfId="35" applyNumberFormat="1" applyFont="1" applyBorder="1" applyAlignment="1" applyProtection="1">
      <alignment horizontal="center" vertical="center" wrapText="1"/>
      <protection/>
    </xf>
    <xf numFmtId="0" fontId="11" fillId="0" borderId="13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lef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Fill="1" applyBorder="1" applyAlignment="1" applyProtection="1">
      <alignment vertic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Font="1" applyBorder="1" applyAlignment="1" applyProtection="1">
      <alignment horizontal="right" vertical="center" wrapText="1"/>
      <protection/>
    </xf>
    <xf numFmtId="49" fontId="11" fillId="0" borderId="0" xfId="35" applyNumberFormat="1" applyFont="1" applyBorder="1" applyAlignment="1" applyProtection="1">
      <alignment horizontal="right" vertical="center" wrapText="1"/>
      <protection/>
    </xf>
    <xf numFmtId="1" fontId="12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4" applyFont="1" applyAlignment="1">
      <alignment/>
      <protection/>
    </xf>
    <xf numFmtId="0" fontId="11" fillId="0" borderId="0" xfId="38" applyFont="1">
      <alignment/>
      <protection/>
    </xf>
    <xf numFmtId="0" fontId="12" fillId="0" borderId="0" xfId="38" applyFont="1" applyBorder="1">
      <alignment/>
      <protection/>
    </xf>
    <xf numFmtId="49" fontId="12" fillId="0" borderId="0" xfId="38" applyNumberFormat="1" applyFont="1">
      <alignment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2" fillId="0" borderId="10" xfId="34" applyNumberFormat="1" applyFont="1" applyBorder="1" applyAlignment="1" applyProtection="1">
      <alignment horizontal="right" vertical="center" wrapText="1"/>
      <protection/>
    </xf>
    <xf numFmtId="0" fontId="12" fillId="0" borderId="10" xfId="34" applyFont="1" applyFill="1" applyBorder="1" applyAlignment="1" applyProtection="1">
      <alignment horizontal="right" vertical="center" wrapText="1"/>
      <protection/>
    </xf>
    <xf numFmtId="0" fontId="12" fillId="0" borderId="0" xfId="34" applyFont="1" applyBorder="1" applyProtection="1">
      <alignment/>
      <protection/>
    </xf>
    <xf numFmtId="0" fontId="12" fillId="0" borderId="0" xfId="38" applyFont="1" applyProtection="1">
      <alignment/>
      <protection/>
    </xf>
    <xf numFmtId="1" fontId="12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4" applyNumberFormat="1" applyFont="1" applyFill="1" applyBorder="1" applyAlignment="1" applyProtection="1">
      <alignment horizontal="right"/>
      <protection locked="0"/>
    </xf>
    <xf numFmtId="1" fontId="12" fillId="36" borderId="10" xfId="34" applyNumberFormat="1" applyFont="1" applyFill="1" applyBorder="1" applyAlignment="1" applyProtection="1">
      <alignment horizontal="right"/>
      <protection locked="0"/>
    </xf>
    <xf numFmtId="1" fontId="12" fillId="0" borderId="10" xfId="34" applyNumberFormat="1" applyFont="1" applyBorder="1" applyAlignment="1" applyProtection="1">
      <alignment horizontal="right"/>
      <protection/>
    </xf>
    <xf numFmtId="1" fontId="12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4" applyNumberFormat="1" applyFont="1" applyBorder="1" applyProtection="1">
      <alignment/>
      <protection/>
    </xf>
    <xf numFmtId="0" fontId="11" fillId="0" borderId="10" xfId="34" applyFont="1" applyBorder="1" applyAlignment="1" applyProtection="1">
      <alignment horizontal="center" vertical="center" wrapText="1"/>
      <protection/>
    </xf>
    <xf numFmtId="0" fontId="11" fillId="0" borderId="0" xfId="38" applyFont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center"/>
      <protection/>
    </xf>
    <xf numFmtId="1" fontId="12" fillId="0" borderId="10" xfId="34" applyNumberFormat="1" applyFont="1" applyBorder="1" applyAlignment="1" applyProtection="1">
      <alignment horizontal="center" vertical="center" wrapText="1"/>
      <protection/>
    </xf>
    <xf numFmtId="1" fontId="12" fillId="0" borderId="10" xfId="34" applyNumberFormat="1" applyFont="1" applyFill="1" applyBorder="1" applyAlignment="1" applyProtection="1">
      <alignment horizontal="right" vertical="center" wrapText="1"/>
      <protection/>
    </xf>
    <xf numFmtId="1" fontId="12" fillId="0" borderId="10" xfId="34" applyNumberFormat="1" applyFont="1" applyFill="1" applyBorder="1" applyAlignment="1" applyProtection="1">
      <alignment horizontal="center" vertical="center" wrapText="1"/>
      <protection/>
    </xf>
    <xf numFmtId="0" fontId="12" fillId="0" borderId="10" xfId="34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0" fontId="11" fillId="0" borderId="10" xfId="34" applyFont="1" applyBorder="1" applyProtection="1">
      <alignment/>
      <protection/>
    </xf>
    <xf numFmtId="1" fontId="12" fillId="0" borderId="10" xfId="34" applyNumberFormat="1" applyFont="1" applyFill="1" applyBorder="1" applyAlignment="1" applyProtection="1">
      <alignment horizontal="right"/>
      <protection/>
    </xf>
    <xf numFmtId="1" fontId="11" fillId="34" borderId="16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wrapText="1"/>
      <protection/>
    </xf>
    <xf numFmtId="0" fontId="12" fillId="0" borderId="0" xfId="40" applyFont="1" applyAlignment="1" applyProtection="1">
      <alignment wrapText="1"/>
      <protection/>
    </xf>
    <xf numFmtId="1" fontId="12" fillId="34" borderId="10" xfId="40" applyNumberFormat="1" applyFont="1" applyFill="1" applyBorder="1" applyAlignment="1" applyProtection="1">
      <alignment wrapText="1"/>
      <protection locked="0"/>
    </xf>
    <xf numFmtId="1" fontId="12" fillId="0" borderId="0" xfId="40" applyNumberFormat="1" applyFont="1" applyAlignment="1" applyProtection="1">
      <alignment wrapText="1"/>
      <protection/>
    </xf>
    <xf numFmtId="0" fontId="12" fillId="0" borderId="0" xfId="42" applyFont="1" applyBorder="1" applyProtection="1">
      <alignment/>
      <protection/>
    </xf>
    <xf numFmtId="0" fontId="11" fillId="0" borderId="0" xfId="42" applyFont="1" applyBorder="1" applyAlignment="1">
      <alignment horizontal="centerContinuous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2" fillId="0" borderId="0" xfId="34" applyFont="1" applyAlignment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centerContinuous" vertical="center" wrapText="1"/>
      <protection/>
    </xf>
    <xf numFmtId="1" fontId="12" fillId="0" borderId="0" xfId="37" applyNumberFormat="1" applyFont="1" applyBorder="1" applyAlignment="1">
      <alignment vertical="justify" wrapText="1"/>
      <protection/>
    </xf>
    <xf numFmtId="0" fontId="11" fillId="0" borderId="12" xfId="35" applyFont="1" applyBorder="1" applyAlignment="1" applyProtection="1">
      <alignment horizontal="centerContinuous" vertical="center" wrapText="1"/>
      <protection/>
    </xf>
    <xf numFmtId="0" fontId="11" fillId="0" borderId="14" xfId="35" applyFont="1" applyBorder="1" applyAlignment="1" applyProtection="1">
      <alignment horizontal="centerContinuous" vertical="center" wrapText="1"/>
      <protection/>
    </xf>
    <xf numFmtId="0" fontId="11" fillId="0" borderId="16" xfId="35" applyFont="1" applyBorder="1" applyAlignment="1" applyProtection="1">
      <alignment horizontal="centerContinuous" vertical="center" wrapText="1"/>
      <protection/>
    </xf>
    <xf numFmtId="0" fontId="11" fillId="0" borderId="10" xfId="35" applyFont="1" applyBorder="1" applyAlignment="1" applyProtection="1">
      <alignment horizontal="centerContinuous" vertical="center" wrapText="1"/>
      <protection/>
    </xf>
    <xf numFmtId="170" fontId="11" fillId="0" borderId="10" xfId="50" applyFont="1" applyBorder="1" applyAlignment="1" applyProtection="1">
      <alignment horizontal="centerContinuous" vertical="center" wrapText="1"/>
      <protection/>
    </xf>
    <xf numFmtId="49" fontId="5" fillId="0" borderId="0" xfId="36" applyNumberFormat="1" applyFont="1" applyAlignment="1">
      <alignment horizontal="centerContinuous" vertical="center" wrapText="1"/>
      <protection/>
    </xf>
    <xf numFmtId="0" fontId="10" fillId="0" borderId="0" xfId="39" applyFont="1" applyAlignment="1">
      <alignment horizontal="left" vertical="top" wrapText="1"/>
      <protection/>
    </xf>
    <xf numFmtId="0" fontId="10" fillId="0" borderId="0" xfId="39" applyFont="1" applyAlignment="1">
      <alignment vertical="top" wrapText="1"/>
      <protection/>
    </xf>
    <xf numFmtId="0" fontId="10" fillId="0" borderId="0" xfId="39" applyFont="1" applyAlignment="1">
      <alignment vertical="top"/>
      <protection/>
    </xf>
    <xf numFmtId="0" fontId="6" fillId="0" borderId="0" xfId="39" applyFont="1" applyAlignment="1">
      <alignment vertical="top"/>
      <protection/>
    </xf>
    <xf numFmtId="0" fontId="8" fillId="0" borderId="0" xfId="39" applyFont="1" applyBorder="1" applyAlignment="1" applyProtection="1">
      <alignment vertical="top" wrapText="1"/>
      <protection locked="0"/>
    </xf>
    <xf numFmtId="1" fontId="10" fillId="34" borderId="12" xfId="39" applyNumberFormat="1" applyFont="1" applyFill="1" applyBorder="1" applyAlignment="1" applyProtection="1">
      <alignment vertical="top" wrapText="1"/>
      <protection locked="0"/>
    </xf>
    <xf numFmtId="1" fontId="10" fillId="34" borderId="17" xfId="39" applyNumberFormat="1" applyFont="1" applyFill="1" applyBorder="1" applyAlignment="1" applyProtection="1">
      <alignment vertical="top" wrapText="1"/>
      <protection locked="0"/>
    </xf>
    <xf numFmtId="1" fontId="10" fillId="36" borderId="17" xfId="39" applyNumberFormat="1" applyFont="1" applyFill="1" applyBorder="1" applyAlignment="1" applyProtection="1">
      <alignment vertical="top" wrapText="1"/>
      <protection locked="0"/>
    </xf>
    <xf numFmtId="1" fontId="10" fillId="0" borderId="17" xfId="39" applyNumberFormat="1" applyFont="1" applyBorder="1" applyAlignment="1" applyProtection="1">
      <alignment vertical="top" wrapText="1"/>
      <protection/>
    </xf>
    <xf numFmtId="1" fontId="10" fillId="0" borderId="12" xfId="39" applyNumberFormat="1" applyFont="1" applyBorder="1" applyAlignment="1" applyProtection="1">
      <alignment vertical="top" wrapText="1"/>
      <protection/>
    </xf>
    <xf numFmtId="1" fontId="10" fillId="0" borderId="17" xfId="39" applyNumberFormat="1" applyFont="1" applyFill="1" applyBorder="1" applyAlignment="1" applyProtection="1">
      <alignment vertical="top" wrapText="1"/>
      <protection/>
    </xf>
    <xf numFmtId="1" fontId="6" fillId="0" borderId="0" xfId="39" applyNumberFormat="1" applyFont="1" applyAlignment="1">
      <alignment vertical="top"/>
      <protection/>
    </xf>
    <xf numFmtId="1" fontId="10" fillId="35" borderId="17" xfId="39" applyNumberFormat="1" applyFont="1" applyFill="1" applyBorder="1" applyAlignment="1" applyProtection="1">
      <alignment vertical="top" wrapText="1"/>
      <protection locked="0"/>
    </xf>
    <xf numFmtId="1" fontId="10" fillId="0" borderId="18" xfId="39" applyNumberFormat="1" applyFont="1" applyBorder="1" applyAlignment="1" applyProtection="1">
      <alignment vertical="top" wrapText="1"/>
      <protection/>
    </xf>
    <xf numFmtId="1" fontId="10" fillId="36" borderId="19" xfId="39" applyNumberFormat="1" applyFont="1" applyFill="1" applyBorder="1" applyAlignment="1" applyProtection="1">
      <alignment vertical="top" wrapText="1"/>
      <protection locked="0"/>
    </xf>
    <xf numFmtId="1" fontId="10" fillId="0" borderId="20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39" applyNumberFormat="1" applyFont="1" applyBorder="1" applyAlignment="1" applyProtection="1">
      <alignment vertical="top" wrapText="1"/>
      <protection/>
    </xf>
    <xf numFmtId="1" fontId="10" fillId="0" borderId="22" xfId="39" applyNumberFormat="1" applyFont="1" applyBorder="1" applyAlignment="1" applyProtection="1">
      <alignment vertical="top" wrapText="1"/>
      <protection/>
    </xf>
    <xf numFmtId="0" fontId="8" fillId="0" borderId="0" xfId="39" applyFont="1" applyBorder="1" applyAlignment="1">
      <alignment vertical="top" wrapText="1"/>
      <protection/>
    </xf>
    <xf numFmtId="49" fontId="8" fillId="0" borderId="0" xfId="39" applyNumberFormat="1" applyFont="1" applyBorder="1" applyAlignment="1">
      <alignment vertical="top" wrapText="1"/>
      <protection/>
    </xf>
    <xf numFmtId="1" fontId="10" fillId="0" borderId="0" xfId="39" applyNumberFormat="1" applyFont="1" applyBorder="1" applyAlignment="1">
      <alignment vertical="top" wrapText="1"/>
      <protection/>
    </xf>
    <xf numFmtId="0" fontId="6" fillId="0" borderId="0" xfId="39" applyFont="1" applyAlignment="1" applyProtection="1">
      <alignment vertical="top" wrapText="1"/>
      <protection locked="0"/>
    </xf>
    <xf numFmtId="0" fontId="10" fillId="0" borderId="0" xfId="39" applyFont="1" applyAlignment="1" applyProtection="1">
      <alignment horizontal="left" vertical="top" wrapText="1"/>
      <protection locked="0"/>
    </xf>
    <xf numFmtId="0" fontId="10" fillId="0" borderId="0" xfId="39" applyFont="1" applyAlignment="1" applyProtection="1">
      <alignment vertical="top" wrapText="1"/>
      <protection locked="0"/>
    </xf>
    <xf numFmtId="0" fontId="10" fillId="0" borderId="0" xfId="39" applyFont="1" applyAlignment="1" applyProtection="1">
      <alignment vertical="top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6" fillId="0" borderId="0" xfId="39" applyFont="1" applyAlignment="1" applyProtection="1">
      <alignment vertical="top"/>
      <protection locked="0"/>
    </xf>
    <xf numFmtId="1" fontId="6" fillId="0" borderId="0" xfId="39" applyNumberFormat="1" applyFont="1" applyAlignment="1" applyProtection="1">
      <alignment vertical="top" wrapText="1"/>
      <protection locked="0"/>
    </xf>
    <xf numFmtId="0" fontId="11" fillId="0" borderId="13" xfId="42" applyFont="1" applyBorder="1" applyAlignment="1">
      <alignment horizontal="centerContinuous" vertical="center" wrapText="1"/>
      <protection/>
    </xf>
    <xf numFmtId="0" fontId="11" fillId="0" borderId="15" xfId="42" applyFont="1" applyBorder="1" applyAlignment="1">
      <alignment horizontal="centerContinuous" vertical="center" wrapText="1"/>
      <protection/>
    </xf>
    <xf numFmtId="0" fontId="11" fillId="0" borderId="11" xfId="42" applyFont="1" applyBorder="1" applyAlignment="1">
      <alignment horizontal="centerContinuous" vertical="center" wrapText="1"/>
      <protection/>
    </xf>
    <xf numFmtId="0" fontId="11" fillId="33" borderId="13" xfId="42" applyFont="1" applyFill="1" applyBorder="1" applyAlignment="1">
      <alignment horizontal="centerContinuous" vertical="center" wrapText="1"/>
      <protection/>
    </xf>
    <xf numFmtId="0" fontId="11" fillId="33" borderId="11" xfId="42" applyFont="1" applyFill="1" applyBorder="1" applyAlignment="1">
      <alignment horizontal="centerContinuous" vertical="center" wrapText="1"/>
      <protection/>
    </xf>
    <xf numFmtId="1" fontId="12" fillId="33" borderId="12" xfId="42" applyNumberFormat="1" applyFont="1" applyFill="1" applyBorder="1" applyAlignment="1" applyProtection="1">
      <alignment vertical="center"/>
      <protection locked="0"/>
    </xf>
    <xf numFmtId="1" fontId="12" fillId="33" borderId="14" xfId="42" applyNumberFormat="1" applyFont="1" applyFill="1" applyBorder="1" applyAlignment="1" applyProtection="1">
      <alignment vertical="center"/>
      <protection locked="0"/>
    </xf>
    <xf numFmtId="1" fontId="12" fillId="33" borderId="16" xfId="42" applyNumberFormat="1" applyFont="1" applyFill="1" applyBorder="1" applyAlignment="1" applyProtection="1">
      <alignment vertical="center"/>
      <protection locked="0"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0" fontId="11" fillId="0" borderId="13" xfId="42" applyFont="1" applyBorder="1" applyAlignment="1">
      <alignment horizontal="left" vertical="center" wrapText="1"/>
      <protection/>
    </xf>
    <xf numFmtId="1" fontId="13" fillId="34" borderId="10" xfId="37" applyNumberFormat="1" applyFont="1" applyFill="1" applyBorder="1" applyAlignment="1" applyProtection="1">
      <alignment vertical="center" wrapText="1"/>
      <protection locked="0"/>
    </xf>
    <xf numFmtId="1" fontId="12" fillId="0" borderId="10" xfId="37" applyNumberFormat="1" applyFont="1" applyBorder="1" applyAlignment="1" applyProtection="1">
      <alignment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0" fontId="13" fillId="0" borderId="13" xfId="37" applyFont="1" applyBorder="1" applyAlignment="1" applyProtection="1">
      <alignment vertical="center" wrapText="1"/>
      <protection/>
    </xf>
    <xf numFmtId="1" fontId="12" fillId="33" borderId="14" xfId="37" applyNumberFormat="1" applyFont="1" applyFill="1" applyBorder="1" applyAlignment="1" applyProtection="1">
      <alignment vertical="center" wrapText="1"/>
      <protection/>
    </xf>
    <xf numFmtId="0" fontId="12" fillId="0" borderId="11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3" fillId="0" borderId="10" xfId="37" applyFont="1" applyBorder="1" applyAlignment="1" applyProtection="1">
      <alignment vertical="center" wrapText="1"/>
      <protection/>
    </xf>
    <xf numFmtId="1" fontId="12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12" xfId="42" applyNumberFormat="1" applyFont="1" applyFill="1" applyBorder="1" applyAlignment="1" applyProtection="1">
      <alignment vertical="center"/>
      <protection locked="0"/>
    </xf>
    <xf numFmtId="3" fontId="12" fillId="0" borderId="0" xfId="42" applyNumberFormat="1" applyFont="1" applyBorder="1" applyProtection="1">
      <alignment/>
      <protection/>
    </xf>
    <xf numFmtId="0" fontId="11" fillId="0" borderId="12" xfId="42" applyFont="1" applyBorder="1" applyAlignment="1">
      <alignment horizontal="centerContinuous" vertical="center" wrapText="1"/>
      <protection/>
    </xf>
    <xf numFmtId="0" fontId="11" fillId="0" borderId="16" xfId="42" applyFont="1" applyBorder="1" applyAlignment="1">
      <alignment horizontal="centerContinuous" vertical="center" wrapText="1"/>
      <protection/>
    </xf>
    <xf numFmtId="0" fontId="11" fillId="0" borderId="18" xfId="42" applyFont="1" applyBorder="1" applyAlignment="1">
      <alignment horizontal="left" vertical="center" wrapText="1"/>
      <protection/>
    </xf>
    <xf numFmtId="0" fontId="11" fillId="0" borderId="11" xfId="42" applyFont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1" fillId="0" borderId="23" xfId="42" applyFont="1" applyBorder="1" applyAlignment="1">
      <alignment horizontal="centerContinuous" vertical="center" wrapText="1"/>
      <protection/>
    </xf>
    <xf numFmtId="0" fontId="11" fillId="33" borderId="15" xfId="42" applyFont="1" applyFill="1" applyBorder="1" applyAlignment="1">
      <alignment horizontal="center" vertical="center" wrapText="1"/>
      <protection/>
    </xf>
    <xf numFmtId="0" fontId="11" fillId="0" borderId="18" xfId="42" applyFont="1" applyBorder="1" applyAlignment="1">
      <alignment horizontal="centerContinuous" vertical="center" wrapText="1"/>
      <protection/>
    </xf>
    <xf numFmtId="0" fontId="11" fillId="0" borderId="19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Continuous" vertical="center" wrapText="1"/>
      <protection/>
    </xf>
    <xf numFmtId="0" fontId="11" fillId="0" borderId="25" xfId="42" applyFont="1" applyBorder="1" applyAlignment="1">
      <alignment horizontal="centerContinuous" vertical="center" wrapText="1"/>
      <protection/>
    </xf>
    <xf numFmtId="49" fontId="11" fillId="0" borderId="18" xfId="42" applyNumberFormat="1" applyFont="1" applyBorder="1" applyAlignment="1">
      <alignment horizontal="centerContinuous" vertical="center" wrapText="1"/>
      <protection/>
    </xf>
    <xf numFmtId="49" fontId="11" fillId="0" borderId="19" xfId="42" applyNumberFormat="1" applyFont="1" applyBorder="1" applyAlignment="1">
      <alignment horizontal="centerContinuous" vertical="center" wrapText="1"/>
      <protection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10" fillId="0" borderId="0" xfId="39" applyFont="1" applyBorder="1" applyAlignment="1" applyProtection="1">
      <alignment horizontal="centerContinuous" vertical="top" wrapText="1"/>
      <protection locked="0"/>
    </xf>
    <xf numFmtId="0" fontId="8" fillId="0" borderId="0" xfId="39" applyFont="1" applyAlignment="1" applyProtection="1">
      <alignment horizontal="center" vertical="top" wrapText="1"/>
      <protection locked="0"/>
    </xf>
    <xf numFmtId="0" fontId="10" fillId="0" borderId="0" xfId="39" applyFont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horizontal="center" vertical="top"/>
      <protection locked="0"/>
    </xf>
    <xf numFmtId="0" fontId="8" fillId="0" borderId="0" xfId="40" applyFont="1" applyAlignment="1" applyProtection="1">
      <alignment wrapText="1"/>
      <protection locked="0"/>
    </xf>
    <xf numFmtId="0" fontId="8" fillId="0" borderId="26" xfId="39" applyFont="1" applyBorder="1" applyAlignment="1" applyProtection="1">
      <alignment horizontal="center" vertical="center"/>
      <protection/>
    </xf>
    <xf numFmtId="0" fontId="8" fillId="0" borderId="27" xfId="39" applyFont="1" applyBorder="1" applyAlignment="1" applyProtection="1">
      <alignment horizontal="center" vertical="top" wrapText="1"/>
      <protection/>
    </xf>
    <xf numFmtId="14" fontId="8" fillId="0" borderId="27" xfId="39" applyNumberFormat="1" applyFont="1" applyBorder="1" applyAlignment="1" applyProtection="1">
      <alignment horizontal="center" vertical="top" wrapText="1"/>
      <protection/>
    </xf>
    <xf numFmtId="49" fontId="8" fillId="0" borderId="27" xfId="39" applyNumberFormat="1" applyFont="1" applyBorder="1" applyAlignment="1" applyProtection="1">
      <alignment horizontal="center" vertical="center" wrapText="1"/>
      <protection/>
    </xf>
    <xf numFmtId="14" fontId="8" fillId="0" borderId="28" xfId="39" applyNumberFormat="1" applyFont="1" applyBorder="1" applyAlignment="1" applyProtection="1">
      <alignment horizontal="center" vertical="top" wrapText="1"/>
      <protection/>
    </xf>
    <xf numFmtId="0" fontId="8" fillId="0" borderId="29" xfId="39" applyFont="1" applyBorder="1" applyAlignment="1" applyProtection="1">
      <alignment horizontal="center" vertical="center" wrapText="1"/>
      <protection/>
    </xf>
    <xf numFmtId="0" fontId="8" fillId="0" borderId="10" xfId="39" applyFont="1" applyBorder="1" applyAlignment="1" applyProtection="1">
      <alignment horizontal="center" vertical="top" wrapText="1"/>
      <protection/>
    </xf>
    <xf numFmtId="49" fontId="8" fillId="0" borderId="10" xfId="39" applyNumberFormat="1" applyFont="1" applyBorder="1" applyAlignment="1" applyProtection="1">
      <alignment horizontal="center" vertical="center" wrapText="1"/>
      <protection/>
    </xf>
    <xf numFmtId="0" fontId="8" fillId="0" borderId="17" xfId="39" applyFont="1" applyBorder="1" applyAlignment="1" applyProtection="1">
      <alignment horizontal="center" vertical="top" wrapText="1"/>
      <protection/>
    </xf>
    <xf numFmtId="49" fontId="8" fillId="0" borderId="10" xfId="39" applyNumberFormat="1" applyFont="1" applyBorder="1" applyAlignment="1" applyProtection="1">
      <alignment horizontal="right" vertical="top" wrapText="1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2" xfId="39" applyFont="1" applyBorder="1" applyAlignment="1" applyProtection="1">
      <alignment vertical="top" wrapText="1"/>
      <protection/>
    </xf>
    <xf numFmtId="49" fontId="8" fillId="33" borderId="18" xfId="39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39" applyFont="1" applyFill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right" vertical="top" wrapText="1"/>
      <protection/>
    </xf>
    <xf numFmtId="0" fontId="19" fillId="37" borderId="10" xfId="39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0" fontId="19" fillId="37" borderId="10" xfId="39" applyFont="1" applyFill="1" applyBorder="1" applyAlignment="1" applyProtection="1">
      <alignment vertical="top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2" xfId="39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49" fontId="7" fillId="0" borderId="10" xfId="39" applyNumberFormat="1" applyFont="1" applyFill="1" applyBorder="1" applyAlignment="1" applyProtection="1">
      <alignment horizontal="right" vertical="top" wrapText="1"/>
      <protection/>
    </xf>
    <xf numFmtId="1" fontId="19" fillId="37" borderId="10" xfId="39" applyNumberFormat="1" applyFont="1" applyFill="1" applyBorder="1" applyAlignment="1" applyProtection="1">
      <alignment vertical="top" wrapText="1"/>
      <protection/>
    </xf>
    <xf numFmtId="1" fontId="10" fillId="0" borderId="10" xfId="39" applyNumberFormat="1" applyFont="1" applyBorder="1" applyAlignment="1" applyProtection="1">
      <alignment vertical="top" wrapText="1"/>
      <protection/>
    </xf>
    <xf numFmtId="1" fontId="19" fillId="37" borderId="10" xfId="39" applyNumberFormat="1" applyFont="1" applyFill="1" applyBorder="1" applyAlignment="1" applyProtection="1">
      <alignment vertical="top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8" fillId="0" borderId="18" xfId="39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39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39" applyNumberFormat="1" applyFont="1" applyFill="1" applyBorder="1" applyAlignment="1" applyProtection="1">
      <alignment vertical="top"/>
      <protection/>
    </xf>
    <xf numFmtId="0" fontId="19" fillId="37" borderId="29" xfId="39" applyNumberFormat="1" applyFont="1" applyFill="1" applyBorder="1" applyAlignment="1" applyProtection="1">
      <alignment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10" fillId="0" borderId="10" xfId="39" applyNumberFormat="1" applyFont="1" applyBorder="1" applyAlignment="1" applyProtection="1">
      <alignment horizontal="right" vertical="top" wrapText="1"/>
      <protection/>
    </xf>
    <xf numFmtId="1" fontId="7" fillId="0" borderId="13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1" fontId="10" fillId="0" borderId="30" xfId="39" applyNumberFormat="1" applyFont="1" applyBorder="1" applyAlignment="1" applyProtection="1">
      <alignment vertical="top" wrapText="1"/>
      <protection/>
    </xf>
    <xf numFmtId="1" fontId="10" fillId="0" borderId="31" xfId="39" applyNumberFormat="1" applyFont="1" applyBorder="1" applyAlignment="1" applyProtection="1">
      <alignment vertical="top" wrapText="1"/>
      <protection/>
    </xf>
    <xf numFmtId="1" fontId="6" fillId="0" borderId="23" xfId="39" applyNumberFormat="1" applyFont="1" applyBorder="1" applyAlignment="1" applyProtection="1">
      <alignment horizontal="right" vertical="top" wrapText="1"/>
      <protection/>
    </xf>
    <xf numFmtId="1" fontId="10" fillId="0" borderId="32" xfId="39" applyNumberFormat="1" applyFont="1" applyBorder="1" applyAlignment="1" applyProtection="1">
      <alignment vertical="top" wrapText="1"/>
      <protection/>
    </xf>
    <xf numFmtId="1" fontId="10" fillId="0" borderId="33" xfId="39" applyNumberFormat="1" applyFont="1" applyBorder="1" applyAlignment="1" applyProtection="1">
      <alignment vertical="top" wrapText="1"/>
      <protection/>
    </xf>
    <xf numFmtId="1" fontId="7" fillId="0" borderId="11" xfId="39" applyNumberFormat="1" applyFont="1" applyBorder="1" applyAlignment="1" applyProtection="1">
      <alignment horizontal="right" vertical="top" wrapText="1"/>
      <protection/>
    </xf>
    <xf numFmtId="1" fontId="7" fillId="33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36" xfId="39" applyNumberFormat="1" applyFont="1" applyBorder="1" applyAlignment="1" applyProtection="1">
      <alignment horizontal="right" vertical="top" wrapText="1"/>
      <protection/>
    </xf>
    <xf numFmtId="1" fontId="5" fillId="0" borderId="36" xfId="39" applyNumberFormat="1" applyFont="1" applyBorder="1" applyAlignment="1" applyProtection="1">
      <alignment horizontal="right" vertical="top" wrapText="1"/>
      <protection/>
    </xf>
    <xf numFmtId="0" fontId="6" fillId="0" borderId="0" xfId="39" applyFont="1" applyAlignment="1" applyProtection="1">
      <alignment vertical="top"/>
      <protection/>
    </xf>
    <xf numFmtId="1" fontId="6" fillId="0" borderId="0" xfId="39" applyNumberFormat="1" applyFont="1" applyAlignment="1" applyProtection="1">
      <alignment vertical="top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2" xfId="4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2" fillId="0" borderId="10" xfId="41" applyFont="1" applyFill="1" applyBorder="1" applyProtection="1">
      <alignment/>
      <protection/>
    </xf>
    <xf numFmtId="0" fontId="12" fillId="0" borderId="10" xfId="41" applyFont="1" applyBorder="1" applyAlignment="1" applyProtection="1">
      <alignment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horizontal="right" vertic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3" fontId="13" fillId="0" borderId="10" xfId="41" applyNumberFormat="1" applyFont="1" applyBorder="1" applyAlignment="1" applyProtection="1">
      <alignment horizontal="center" vertical="center"/>
      <protection/>
    </xf>
    <xf numFmtId="0" fontId="12" fillId="0" borderId="10" xfId="41" applyFont="1" applyBorder="1" applyAlignment="1" applyProtection="1">
      <alignment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3" fillId="0" borderId="16" xfId="41" applyFont="1" applyBorder="1" applyAlignment="1" applyProtection="1">
      <alignment horizontal="center" vertical="center" wrapText="1"/>
      <protection/>
    </xf>
    <xf numFmtId="0" fontId="13" fillId="0" borderId="16" xfId="41" applyFont="1" applyBorder="1" applyAlignment="1" applyProtection="1">
      <alignment horizont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2" fillId="0" borderId="29" xfId="41" applyFont="1" applyBorder="1" applyAlignment="1" applyProtection="1">
      <alignment vertical="center" wrapText="1"/>
      <protection/>
    </xf>
    <xf numFmtId="49" fontId="12" fillId="0" borderId="16" xfId="41" applyNumberFormat="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vertical="center" wrapText="1"/>
      <protection/>
    </xf>
    <xf numFmtId="0" fontId="11" fillId="0" borderId="12" xfId="41" applyFont="1" applyBorder="1" applyAlignment="1" applyProtection="1">
      <alignment vertical="center" wrapText="1"/>
      <protection/>
    </xf>
    <xf numFmtId="0" fontId="15" fillId="0" borderId="10" xfId="41" applyFont="1" applyBorder="1" applyAlignment="1" applyProtection="1">
      <alignment vertical="center" wrapText="1"/>
      <protection/>
    </xf>
    <xf numFmtId="0" fontId="12" fillId="0" borderId="0" xfId="41" applyFont="1" applyBorder="1" applyAlignment="1" applyProtection="1">
      <alignment wrapText="1"/>
      <protection/>
    </xf>
    <xf numFmtId="1" fontId="12" fillId="0" borderId="10" xfId="41" applyNumberFormat="1" applyFont="1" applyBorder="1" applyAlignment="1" applyProtection="1">
      <alignment vertical="center"/>
      <protection/>
    </xf>
    <xf numFmtId="1" fontId="10" fillId="38" borderId="17" xfId="39" applyNumberFormat="1" applyFont="1" applyFill="1" applyBorder="1" applyAlignment="1" applyProtection="1">
      <alignment vertical="top" wrapText="1"/>
      <protection locked="0"/>
    </xf>
    <xf numFmtId="1" fontId="10" fillId="38" borderId="12" xfId="39" applyNumberFormat="1" applyFont="1" applyFill="1" applyBorder="1" applyAlignment="1" applyProtection="1">
      <alignment vertical="top" wrapText="1"/>
      <protection locked="0"/>
    </xf>
    <xf numFmtId="0" fontId="12" fillId="0" borderId="0" xfId="40" applyFont="1" applyAlignment="1" applyProtection="1">
      <alignment wrapText="1"/>
      <protection locked="0"/>
    </xf>
    <xf numFmtId="0" fontId="12" fillId="0" borderId="0" xfId="40" applyFont="1" applyFill="1" applyAlignment="1" applyProtection="1">
      <alignment wrapText="1"/>
      <protection locked="0"/>
    </xf>
    <xf numFmtId="0" fontId="11" fillId="0" borderId="0" xfId="40" applyFont="1" applyBorder="1" applyAlignment="1" applyProtection="1">
      <alignment horizontal="centerContinuous" vertical="center" wrapText="1"/>
      <protection locked="0"/>
    </xf>
    <xf numFmtId="0" fontId="11" fillId="0" borderId="0" xfId="40" applyFont="1" applyFill="1" applyBorder="1" applyAlignment="1" applyProtection="1">
      <alignment horizontal="centerContinuous" vertical="center" wrapText="1"/>
      <protection locked="0"/>
    </xf>
    <xf numFmtId="1" fontId="12" fillId="0" borderId="0" xfId="40" applyNumberFormat="1" applyFont="1" applyBorder="1" applyAlignment="1" applyProtection="1">
      <alignment wrapText="1"/>
      <protection/>
    </xf>
    <xf numFmtId="0" fontId="12" fillId="0" borderId="0" xfId="40" applyFont="1" applyAlignment="1" applyProtection="1">
      <alignment horizontal="centerContinuous" wrapText="1"/>
      <protection/>
    </xf>
    <xf numFmtId="0" fontId="12" fillId="0" borderId="0" xfId="40" applyFont="1" applyAlignment="1" applyProtection="1">
      <alignment horizontal="center" wrapText="1"/>
      <protection/>
    </xf>
    <xf numFmtId="0" fontId="11" fillId="0" borderId="0" xfId="40" applyFont="1" applyAlignment="1" applyProtection="1">
      <alignment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14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40" applyFont="1" applyBorder="1" applyAlignment="1" applyProtection="1">
      <alignment horizontal="center" wrapText="1"/>
      <protection/>
    </xf>
    <xf numFmtId="49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3" fillId="0" borderId="10" xfId="40" applyFont="1" applyBorder="1" applyAlignment="1" applyProtection="1">
      <alignment wrapText="1"/>
      <protection/>
    </xf>
    <xf numFmtId="49" fontId="13" fillId="0" borderId="10" xfId="40" applyNumberFormat="1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0" fontId="12" fillId="0" borderId="10" xfId="40" applyFont="1" applyFill="1" applyBorder="1" applyAlignment="1" applyProtection="1">
      <alignment wrapText="1"/>
      <protection/>
    </xf>
    <xf numFmtId="49" fontId="12" fillId="0" borderId="10" xfId="40" applyNumberFormat="1" applyFont="1" applyFill="1" applyBorder="1" applyAlignment="1" applyProtection="1">
      <alignment horizontal="center" wrapText="1"/>
      <protection/>
    </xf>
    <xf numFmtId="0" fontId="11" fillId="0" borderId="10" xfId="40" applyFont="1" applyBorder="1" applyAlignment="1" applyProtection="1">
      <alignment horizontal="right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49" fontId="13" fillId="0" borderId="10" xfId="40" applyNumberFormat="1" applyFont="1" applyBorder="1" applyAlignment="1" applyProtection="1">
      <alignment horizontal="center" wrapText="1"/>
      <protection/>
    </xf>
    <xf numFmtId="1" fontId="12" fillId="0" borderId="10" xfId="40" applyNumberFormat="1" applyFont="1" applyFill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2" fillId="0" borderId="0" xfId="40" applyNumberFormat="1" applyFont="1" applyBorder="1" applyAlignment="1" applyProtection="1">
      <alignment wrapText="1"/>
      <protection/>
    </xf>
    <xf numFmtId="1" fontId="12" fillId="0" borderId="0" xfId="40" applyNumberFormat="1" applyFont="1" applyFill="1" applyBorder="1" applyAlignment="1" applyProtection="1">
      <alignment wrapText="1"/>
      <protection/>
    </xf>
    <xf numFmtId="0" fontId="11" fillId="0" borderId="0" xfId="40" applyFont="1" applyAlignment="1" applyProtection="1">
      <alignment horizontal="center"/>
      <protection/>
    </xf>
    <xf numFmtId="1" fontId="12" fillId="0" borderId="10" xfId="42" applyNumberFormat="1" applyFont="1" applyFill="1" applyBorder="1" applyAlignment="1" applyProtection="1">
      <alignment vertical="center"/>
      <protection/>
    </xf>
    <xf numFmtId="1" fontId="12" fillId="0" borderId="12" xfId="42" applyNumberFormat="1" applyFont="1" applyFill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vertical="center" wrapText="1"/>
      <protection locked="0"/>
    </xf>
    <xf numFmtId="49" fontId="11" fillId="0" borderId="0" xfId="42" applyNumberFormat="1" applyFont="1" applyBorder="1" applyAlignment="1" applyProtection="1">
      <alignment horizontal="center" vertical="center" wrapText="1"/>
      <protection locked="0"/>
    </xf>
    <xf numFmtId="0" fontId="12" fillId="0" borderId="0" xfId="42" applyFont="1" applyBorder="1" applyProtection="1">
      <alignment/>
      <protection locked="0"/>
    </xf>
    <xf numFmtId="0" fontId="12" fillId="0" borderId="0" xfId="38" applyFont="1" applyProtection="1">
      <alignment/>
      <protection locked="0"/>
    </xf>
    <xf numFmtId="0" fontId="11" fillId="0" borderId="0" xfId="37" applyFont="1" applyAlignment="1" applyProtection="1">
      <alignment horizontal="centerContinuous"/>
      <protection locked="0"/>
    </xf>
    <xf numFmtId="0" fontId="12" fillId="0" borderId="0" xfId="37" applyFont="1" applyProtection="1">
      <alignment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7" applyFont="1" applyAlignment="1" applyProtection="1">
      <alignment/>
      <protection locked="0"/>
    </xf>
    <xf numFmtId="0" fontId="11" fillId="0" borderId="0" xfId="37" applyFont="1" applyBorder="1" applyAlignment="1" applyProtection="1">
      <alignment horizontal="centerContinuous"/>
      <protection locked="0"/>
    </xf>
    <xf numFmtId="0" fontId="11" fillId="0" borderId="10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Continuous"/>
      <protection/>
    </xf>
    <xf numFmtId="0" fontId="11" fillId="0" borderId="10" xfId="37" applyFont="1" applyBorder="1" applyAlignment="1" applyProtection="1">
      <alignment horizontal="center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vertical="justify" wrapText="1"/>
      <protection/>
    </xf>
    <xf numFmtId="49" fontId="11" fillId="33" borderId="10" xfId="37" applyNumberFormat="1" applyFont="1" applyFill="1" applyBorder="1" applyAlignment="1" applyProtection="1">
      <alignment vertical="justify" wrapText="1"/>
      <protection/>
    </xf>
    <xf numFmtId="0" fontId="12" fillId="33" borderId="10" xfId="37" applyFont="1" applyFill="1" applyBorder="1" applyAlignment="1" applyProtection="1">
      <alignment horizontal="left" vertical="center" wrapText="1"/>
      <protection/>
    </xf>
    <xf numFmtId="0" fontId="12" fillId="0" borderId="10" xfId="37" applyFont="1" applyBorder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Protection="1">
      <alignment/>
      <protection/>
    </xf>
    <xf numFmtId="0" fontId="11" fillId="0" borderId="10" xfId="37" applyFont="1" applyBorder="1" applyAlignment="1" applyProtection="1">
      <alignment horizontal="left"/>
      <protection/>
    </xf>
    <xf numFmtId="0" fontId="11" fillId="0" borderId="10" xfId="37" applyFont="1" applyBorder="1" applyAlignment="1" applyProtection="1">
      <alignment vertical="top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2" fillId="0" borderId="10" xfId="37" applyFont="1" applyBorder="1" applyAlignment="1" applyProtection="1">
      <alignment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2" xfId="37" applyFont="1" applyBorder="1" applyAlignment="1" applyProtection="1">
      <alignment vertical="justify" wrapText="1"/>
      <protection/>
    </xf>
    <xf numFmtId="49" fontId="12" fillId="33" borderId="12" xfId="37" applyNumberFormat="1" applyFont="1" applyFill="1" applyBorder="1" applyAlignment="1" applyProtection="1">
      <alignment horizontal="center" vertical="center" wrapText="1"/>
      <protection/>
    </xf>
    <xf numFmtId="0" fontId="17" fillId="0" borderId="10" xfId="37" applyFont="1" applyBorder="1" applyAlignment="1" applyProtection="1">
      <alignment vertical="justify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justify"/>
      <protection/>
    </xf>
    <xf numFmtId="1" fontId="12" fillId="33" borderId="16" xfId="37" applyNumberFormat="1" applyFont="1" applyFill="1" applyBorder="1" applyAlignment="1" applyProtection="1">
      <alignment horizontal="center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2" fillId="0" borderId="0" xfId="34" applyFont="1" applyAlignment="1" applyProtection="1">
      <alignment horizontal="left" vertical="center" wrapText="1"/>
      <protection locked="0"/>
    </xf>
    <xf numFmtId="49" fontId="12" fillId="0" borderId="0" xfId="34" applyNumberFormat="1" applyFont="1" applyAlignment="1" applyProtection="1">
      <alignment horizontal="left" vertical="center" wrapText="1"/>
      <protection locked="0"/>
    </xf>
    <xf numFmtId="0" fontId="12" fillId="0" borderId="0" xfId="34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11" fillId="0" borderId="12" xfId="34" applyFont="1" applyBorder="1" applyAlignment="1" applyProtection="1">
      <alignment horizontal="centerContinuous" vertical="center" wrapText="1"/>
      <protection/>
    </xf>
    <xf numFmtId="49" fontId="11" fillId="0" borderId="13" xfId="34" applyNumberFormat="1" applyFont="1" applyBorder="1" applyAlignment="1" applyProtection="1">
      <alignment horizontal="center" vertical="center" wrapText="1"/>
      <protection/>
    </xf>
    <xf numFmtId="1" fontId="11" fillId="0" borderId="16" xfId="34" applyNumberFormat="1" applyFont="1" applyBorder="1" applyAlignment="1" applyProtection="1">
      <alignment horizontal="centerContinuous" vertical="center" wrapText="1"/>
      <protection/>
    </xf>
    <xf numFmtId="49" fontId="11" fillId="0" borderId="11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right" vertical="center" wrapText="1"/>
      <protection/>
    </xf>
    <xf numFmtId="49" fontId="11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righ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0" fontId="11" fillId="0" borderId="16" xfId="34" applyFont="1" applyBorder="1" applyAlignment="1" applyProtection="1">
      <alignment horizontal="centerContinuous" vertical="center" wrapText="1"/>
      <protection/>
    </xf>
    <xf numFmtId="0" fontId="12" fillId="0" borderId="10" xfId="34" applyFont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vertical="center" wrapText="1"/>
      <protection/>
    </xf>
    <xf numFmtId="49" fontId="17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 quotePrefix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center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Border="1" applyAlignment="1" applyProtection="1">
      <alignment horizontal="center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vertical="center" wrapText="1"/>
      <protection locked="0"/>
    </xf>
    <xf numFmtId="49" fontId="12" fillId="0" borderId="0" xfId="35" applyNumberFormat="1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0" fontId="11" fillId="0" borderId="0" xfId="35" applyFont="1" applyAlignment="1" applyProtection="1">
      <alignment horizontal="centerContinuous" vertical="center" wrapText="1"/>
      <protection locked="0"/>
    </xf>
    <xf numFmtId="0" fontId="11" fillId="0" borderId="0" xfId="35" applyFont="1" applyAlignment="1" applyProtection="1">
      <alignment horizontal="center" vertical="center" wrapText="1"/>
      <protection locked="0"/>
    </xf>
    <xf numFmtId="0" fontId="11" fillId="0" borderId="0" xfId="35" applyFont="1" applyProtection="1">
      <alignment/>
      <protection locked="0"/>
    </xf>
    <xf numFmtId="1" fontId="12" fillId="0" borderId="0" xfId="35" applyNumberFormat="1" applyFont="1" applyAlignment="1" applyProtection="1">
      <alignment horizontal="centerContinuous" vertical="center" wrapText="1"/>
      <protection/>
    </xf>
    <xf numFmtId="1" fontId="12" fillId="0" borderId="0" xfId="35" applyNumberFormat="1" applyFont="1" applyAlignment="1" applyProtection="1">
      <alignment vertical="center" wrapText="1"/>
      <protection locked="0"/>
    </xf>
    <xf numFmtId="0" fontId="11" fillId="0" borderId="0" xfId="41" applyFont="1" applyBorder="1" applyAlignment="1" applyProtection="1">
      <alignment wrapText="1"/>
      <protection locked="0"/>
    </xf>
    <xf numFmtId="1" fontId="12" fillId="0" borderId="0" xfId="41" applyNumberFormat="1" applyFont="1" applyBorder="1" applyProtection="1">
      <alignment/>
      <protection locked="0"/>
    </xf>
    <xf numFmtId="0" fontId="11" fillId="0" borderId="0" xfId="41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39" applyFont="1" applyBorder="1" applyAlignment="1" applyProtection="1">
      <alignment horizontal="left" vertical="top" wrapText="1"/>
      <protection locked="0"/>
    </xf>
    <xf numFmtId="1" fontId="6" fillId="0" borderId="10" xfId="36" applyNumberFormat="1" applyFont="1" applyBorder="1" applyAlignment="1">
      <alignment horizontal="right" vertical="center" wrapText="1"/>
      <protection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0" fontId="10" fillId="0" borderId="0" xfId="39" applyFont="1" applyBorder="1" applyAlignment="1" applyProtection="1">
      <alignment vertical="top"/>
      <protection locked="0"/>
    </xf>
    <xf numFmtId="49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0" xfId="39" applyNumberFormat="1" applyFont="1" applyBorder="1" applyAlignment="1" applyProtection="1">
      <alignment vertical="top" wrapText="1"/>
      <protection locked="0"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39" applyFont="1" applyFill="1" applyAlignment="1" applyProtection="1">
      <alignment horizontal="right" vertical="top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0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38" applyNumberFormat="1" applyFont="1" applyFill="1" applyBorder="1" applyAlignment="1" applyProtection="1">
      <alignment horizontal="center"/>
      <protection locked="0"/>
    </xf>
    <xf numFmtId="1" fontId="6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6" applyNumberFormat="1" applyFont="1" applyBorder="1" applyAlignment="1" applyProtection="1">
      <alignment horizontal="right" vertical="center" wrapText="1"/>
      <protection/>
    </xf>
    <xf numFmtId="1" fontId="6" fillId="0" borderId="10" xfId="36" applyNumberFormat="1" applyFont="1" applyFill="1" applyBorder="1" applyAlignment="1" applyProtection="1">
      <alignment horizontal="right" vertical="center" wrapText="1"/>
      <protection/>
    </xf>
    <xf numFmtId="0" fontId="18" fillId="37" borderId="10" xfId="39" applyFont="1" applyFill="1" applyBorder="1" applyAlignment="1" applyProtection="1">
      <alignment horizontal="lef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0" fontId="18" fillId="37" borderId="37" xfId="39" applyFont="1" applyFill="1" applyBorder="1" applyAlignment="1" applyProtection="1">
      <alignment horizontal="left"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18" fillId="37" borderId="38" xfId="39" applyFont="1" applyFill="1" applyBorder="1" applyAlignment="1" applyProtection="1">
      <alignment vertical="top" wrapText="1"/>
      <protection/>
    </xf>
    <xf numFmtId="49" fontId="18" fillId="37" borderId="36" xfId="39" applyNumberFormat="1" applyFont="1" applyFill="1" applyBorder="1" applyAlignment="1" applyProtection="1">
      <alignment vertical="center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0" borderId="0" xfId="36" applyNumberFormat="1" applyFont="1" applyAlignment="1" applyProtection="1">
      <alignment horizontal="center" vertical="center" wrapText="1"/>
      <protection locked="0"/>
    </xf>
    <xf numFmtId="0" fontId="5" fillId="0" borderId="0" xfId="36" applyFont="1" applyProtection="1">
      <alignment/>
      <protection locked="0"/>
    </xf>
    <xf numFmtId="49" fontId="5" fillId="0" borderId="0" xfId="36" applyNumberFormat="1" applyFont="1" applyProtection="1">
      <alignment/>
      <protection locked="0"/>
    </xf>
    <xf numFmtId="0" fontId="11" fillId="0" borderId="0" xfId="42" applyFont="1" applyBorder="1" applyAlignment="1" applyProtection="1">
      <alignment horizontal="left" wrapText="1"/>
      <protection locked="0"/>
    </xf>
    <xf numFmtId="0" fontId="12" fillId="0" borderId="10" xfId="37" applyFont="1" applyBorder="1" applyAlignment="1" applyProtection="1">
      <alignment/>
      <protection/>
    </xf>
    <xf numFmtId="49" fontId="12" fillId="0" borderId="10" xfId="37" applyNumberFormat="1" applyFont="1" applyBorder="1" applyAlignment="1" applyProtection="1">
      <alignment horizontal="center" vertical="center"/>
      <protection/>
    </xf>
    <xf numFmtId="1" fontId="12" fillId="34" borderId="10" xfId="37" applyNumberFormat="1" applyFont="1" applyFill="1" applyBorder="1" applyAlignment="1" applyProtection="1">
      <alignment vertical="center"/>
      <protection locked="0"/>
    </xf>
    <xf numFmtId="1" fontId="12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5" applyFont="1" applyAlignment="1" applyProtection="1">
      <alignment horizontal="left" vertical="center" wrapText="1"/>
      <protection locked="0"/>
    </xf>
    <xf numFmtId="3" fontId="11" fillId="0" borderId="16" xfId="41" applyNumberFormat="1" applyFont="1" applyFill="1" applyBorder="1" applyAlignment="1" applyProtection="1">
      <alignment vertical="center"/>
      <protection/>
    </xf>
    <xf numFmtId="0" fontId="10" fillId="0" borderId="10" xfId="39" applyFont="1" applyBorder="1" applyAlignment="1" applyProtection="1">
      <alignment vertical="top"/>
      <protection locked="0"/>
    </xf>
    <xf numFmtId="0" fontId="8" fillId="0" borderId="10" xfId="39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center" wrapText="1"/>
      <protection/>
    </xf>
    <xf numFmtId="0" fontId="12" fillId="0" borderId="0" xfId="41" applyFont="1" applyBorder="1" applyAlignment="1" applyProtection="1">
      <alignment horizontal="centerContinuous"/>
      <protection/>
    </xf>
    <xf numFmtId="0" fontId="12" fillId="0" borderId="35" xfId="41" applyFont="1" applyBorder="1" applyAlignment="1" applyProtection="1">
      <alignment horizontal="centerContinuous"/>
      <protection/>
    </xf>
    <xf numFmtId="0" fontId="12" fillId="0" borderId="0" xfId="41" applyFont="1" applyAlignment="1" applyProtection="1">
      <alignment horizontal="centerContinuous" wrapText="1"/>
      <protection/>
    </xf>
    <xf numFmtId="0" fontId="11" fillId="0" borderId="0" xfId="39" applyFont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centerContinuous" vertical="center" wrapText="1"/>
      <protection/>
    </xf>
    <xf numFmtId="0" fontId="11" fillId="0" borderId="0" xfId="40" applyFont="1" applyFill="1" applyBorder="1" applyAlignment="1" applyProtection="1">
      <alignment horizontal="centerContinuous" vertical="center" wrapText="1"/>
      <protection/>
    </xf>
    <xf numFmtId="0" fontId="11" fillId="0" borderId="0" xfId="39" applyFont="1" applyBorder="1" applyAlignment="1" applyProtection="1">
      <alignment horizontal="left" vertical="top"/>
      <protection/>
    </xf>
    <xf numFmtId="0" fontId="11" fillId="0" borderId="0" xfId="39" applyFont="1" applyBorder="1" applyAlignment="1" applyProtection="1">
      <alignment vertical="top"/>
      <protection/>
    </xf>
    <xf numFmtId="0" fontId="11" fillId="0" borderId="0" xfId="39" applyFont="1" applyFill="1" applyBorder="1" applyAlignment="1" applyProtection="1">
      <alignment vertical="top" wrapText="1"/>
      <protection/>
    </xf>
    <xf numFmtId="0" fontId="11" fillId="0" borderId="0" xfId="40" applyFont="1" applyFill="1" applyBorder="1" applyAlignment="1" applyProtection="1">
      <alignment horizontal="right" vertical="center" wrapText="1"/>
      <protection/>
    </xf>
    <xf numFmtId="0" fontId="11" fillId="0" borderId="0" xfId="42" applyFont="1" applyAlignment="1" applyProtection="1">
      <alignment horizontal="centerContinuous" wrapText="1"/>
      <protection/>
    </xf>
    <xf numFmtId="49" fontId="11" fillId="0" borderId="0" xfId="42" applyNumberFormat="1" applyFont="1" applyAlignment="1" applyProtection="1">
      <alignment horizontal="center" wrapText="1"/>
      <protection/>
    </xf>
    <xf numFmtId="0" fontId="11" fillId="0" borderId="0" xfId="42" applyFont="1" applyAlignment="1" applyProtection="1">
      <alignment horizontal="centerContinuous"/>
      <protection/>
    </xf>
    <xf numFmtId="0" fontId="12" fillId="0" borderId="0" xfId="42" applyFont="1" applyProtection="1">
      <alignment/>
      <protection/>
    </xf>
    <xf numFmtId="0" fontId="10" fillId="0" borderId="0" xfId="42" applyFont="1" applyAlignment="1" applyProtection="1">
      <alignment horizontal="left"/>
      <protection/>
    </xf>
    <xf numFmtId="0" fontId="11" fillId="0" borderId="0" xfId="42" applyFont="1" applyBorder="1" applyAlignment="1" applyProtection="1">
      <alignment horizontal="left" vertical="top" wrapText="1"/>
      <protection/>
    </xf>
    <xf numFmtId="0" fontId="11" fillId="0" borderId="0" xfId="42" applyFont="1" applyProtection="1">
      <alignment/>
      <protection/>
    </xf>
    <xf numFmtId="0" fontId="11" fillId="0" borderId="0" xfId="40" applyFont="1" applyAlignment="1" applyProtection="1">
      <alignment horizontal="right" wrapText="1"/>
      <protection/>
    </xf>
    <xf numFmtId="0" fontId="11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center"/>
      <protection/>
    </xf>
    <xf numFmtId="0" fontId="6" fillId="0" borderId="0" xfId="37" applyFont="1" applyAlignment="1" applyProtection="1">
      <alignment horizontal="left"/>
      <protection/>
    </xf>
    <xf numFmtId="0" fontId="12" fillId="0" borderId="0" xfId="37" applyFont="1" applyBorder="1" applyAlignment="1" applyProtection="1">
      <alignment vertical="justify" wrapText="1"/>
      <protection/>
    </xf>
    <xf numFmtId="0" fontId="12" fillId="0" borderId="0" xfId="37" applyFont="1" applyBorder="1" applyAlignment="1" applyProtection="1">
      <alignment horizontal="center" vertical="justify" wrapText="1"/>
      <protection/>
    </xf>
    <xf numFmtId="0" fontId="12" fillId="0" borderId="0" xfId="37" applyFont="1" applyProtection="1">
      <alignment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center" vertical="center"/>
      <protection/>
    </xf>
    <xf numFmtId="49" fontId="11" fillId="0" borderId="0" xfId="34" applyNumberFormat="1" applyFont="1" applyAlignment="1" applyProtection="1">
      <alignment horizontal="center" vertical="center"/>
      <protection/>
    </xf>
    <xf numFmtId="1" fontId="11" fillId="0" borderId="0" xfId="34" applyNumberFormat="1" applyFont="1" applyAlignment="1" applyProtection="1">
      <alignment horizontal="center" vertical="center"/>
      <protection/>
    </xf>
    <xf numFmtId="0" fontId="11" fillId="0" borderId="0" xfId="37" applyFont="1" applyAlignment="1" applyProtection="1">
      <alignment horizontal="left" vertical="justify"/>
      <protection/>
    </xf>
    <xf numFmtId="1" fontId="11" fillId="0" borderId="0" xfId="37" applyNumberFormat="1" applyFont="1" applyBorder="1" applyAlignment="1" applyProtection="1">
      <alignment vertical="justify" wrapText="1"/>
      <protection/>
    </xf>
    <xf numFmtId="0" fontId="11" fillId="0" borderId="0" xfId="34" applyFont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left" vertical="center" wrapText="1"/>
      <protection/>
    </xf>
    <xf numFmtId="1" fontId="12" fillId="0" borderId="0" xfId="34" applyNumberFormat="1" applyFont="1" applyAlignment="1" applyProtection="1">
      <alignment horizontal="left" vertical="center" wrapText="1"/>
      <protection/>
    </xf>
    <xf numFmtId="0" fontId="11" fillId="0" borderId="0" xfId="34" applyFont="1" applyProtection="1">
      <alignment/>
      <protection/>
    </xf>
    <xf numFmtId="0" fontId="11" fillId="0" borderId="0" xfId="37" applyFont="1" applyAlignment="1" applyProtection="1">
      <alignment vertical="justify"/>
      <protection/>
    </xf>
    <xf numFmtId="0" fontId="10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/>
      <protection/>
    </xf>
    <xf numFmtId="49" fontId="11" fillId="0" borderId="0" xfId="37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39" applyNumberFormat="1" applyFont="1" applyBorder="1" applyAlignment="1" applyProtection="1">
      <alignment horizontal="left" vertical="top" wrapText="1"/>
      <protection locked="0"/>
    </xf>
    <xf numFmtId="173" fontId="11" fillId="0" borderId="0" xfId="39" applyNumberFormat="1" applyFont="1" applyBorder="1" applyAlignment="1" applyProtection="1">
      <alignment horizontal="left" vertical="top"/>
      <protection/>
    </xf>
    <xf numFmtId="0" fontId="6" fillId="0" borderId="0" xfId="36" applyFont="1" applyAlignment="1">
      <alignment horizontal="left" vertical="center" wrapText="1"/>
      <protection/>
    </xf>
    <xf numFmtId="49" fontId="6" fillId="0" borderId="0" xfId="36" applyNumberFormat="1" applyFont="1" applyAlignment="1">
      <alignment horizontal="left" vertical="center" wrapText="1"/>
      <protection/>
    </xf>
    <xf numFmtId="0" fontId="6" fillId="0" borderId="0" xfId="38" applyFont="1">
      <alignment/>
      <protection/>
    </xf>
    <xf numFmtId="0" fontId="6" fillId="0" borderId="0" xfId="37" applyNumberFormat="1" applyFont="1" applyAlignment="1">
      <alignment horizontal="center"/>
      <protection/>
    </xf>
    <xf numFmtId="0" fontId="6" fillId="0" borderId="0" xfId="37" applyFont="1" applyAlignment="1" applyProtection="1">
      <alignment horizontal="center"/>
      <protection locked="0"/>
    </xf>
    <xf numFmtId="0" fontId="6" fillId="0" borderId="0" xfId="37" applyFont="1" applyAlignment="1">
      <alignment horizontal="center"/>
      <protection/>
    </xf>
    <xf numFmtId="0" fontId="6" fillId="0" borderId="0" xfId="38" applyFont="1" applyAlignment="1">
      <alignment/>
      <protection/>
    </xf>
    <xf numFmtId="0" fontId="5" fillId="0" borderId="0" xfId="38" applyFont="1" applyBorder="1">
      <alignment/>
      <protection/>
    </xf>
    <xf numFmtId="0" fontId="5" fillId="0" borderId="0" xfId="38" applyFont="1">
      <alignment/>
      <protection/>
    </xf>
    <xf numFmtId="0" fontId="6" fillId="0" borderId="0" xfId="38" applyFont="1" applyProtection="1">
      <alignment/>
      <protection/>
    </xf>
    <xf numFmtId="0" fontId="6" fillId="0" borderId="0" xfId="36" applyFont="1">
      <alignment/>
      <protection/>
    </xf>
    <xf numFmtId="49" fontId="6" fillId="0" borderId="0" xfId="36" applyNumberFormat="1" applyFont="1">
      <alignment/>
      <protection/>
    </xf>
    <xf numFmtId="49" fontId="6" fillId="0" borderId="0" xfId="38" applyNumberFormat="1" applyFont="1">
      <alignment/>
      <protection/>
    </xf>
    <xf numFmtId="0" fontId="11" fillId="0" borderId="0" xfId="38" applyFont="1" applyBorder="1" applyProtection="1">
      <alignment/>
      <protection/>
    </xf>
    <xf numFmtId="0" fontId="12" fillId="0" borderId="0" xfId="38" applyFont="1" applyBorder="1" applyProtection="1">
      <alignment/>
      <protection/>
    </xf>
    <xf numFmtId="1" fontId="12" fillId="0" borderId="0" xfId="38" applyNumberFormat="1" applyFont="1" applyBorder="1" applyProtection="1">
      <alignment/>
      <protection/>
    </xf>
    <xf numFmtId="1" fontId="12" fillId="0" borderId="0" xfId="38" applyNumberFormat="1" applyFont="1" applyProtection="1">
      <alignment/>
      <protection locked="0"/>
    </xf>
    <xf numFmtId="49" fontId="12" fillId="0" borderId="0" xfId="38" applyNumberFormat="1" applyFont="1" applyProtection="1">
      <alignment/>
      <protection/>
    </xf>
    <xf numFmtId="1" fontId="12" fillId="0" borderId="0" xfId="38" applyNumberFormat="1" applyFont="1" applyProtection="1">
      <alignment/>
      <protection/>
    </xf>
    <xf numFmtId="0" fontId="10" fillId="0" borderId="0" xfId="39" applyFont="1" applyAlignment="1" applyProtection="1">
      <alignment vertical="top"/>
      <protection/>
    </xf>
    <xf numFmtId="0" fontId="10" fillId="0" borderId="0" xfId="39" applyFont="1" applyAlignment="1" applyProtection="1">
      <alignment vertical="top" wrapText="1"/>
      <protection/>
    </xf>
    <xf numFmtId="0" fontId="11" fillId="0" borderId="0" xfId="38" applyFont="1" applyAlignment="1">
      <alignment horizontal="center"/>
      <protection/>
    </xf>
    <xf numFmtId="0" fontId="12" fillId="0" borderId="0" xfId="38" applyFont="1" applyAlignment="1" applyProtection="1">
      <alignment/>
      <protection/>
    </xf>
    <xf numFmtId="0" fontId="12" fillId="0" borderId="0" xfId="38" applyFont="1" applyAlignment="1">
      <alignment/>
      <protection/>
    </xf>
    <xf numFmtId="0" fontId="12" fillId="0" borderId="0" xfId="38" applyFont="1" applyAlignment="1" applyProtection="1">
      <alignment/>
      <protection locked="0"/>
    </xf>
    <xf numFmtId="0" fontId="11" fillId="0" borderId="0" xfId="42" applyFont="1">
      <alignment/>
      <protection/>
    </xf>
    <xf numFmtId="0" fontId="11" fillId="0" borderId="0" xfId="42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2" applyFont="1" applyAlignment="1" applyProtection="1">
      <alignment wrapText="1"/>
      <protection locked="0"/>
    </xf>
    <xf numFmtId="49" fontId="12" fillId="0" borderId="0" xfId="42" applyNumberFormat="1" applyFont="1" applyAlignment="1" applyProtection="1">
      <alignment horizontal="center" wrapText="1"/>
      <protection locked="0"/>
    </xf>
    <xf numFmtId="0" fontId="12" fillId="0" borderId="0" xfId="42" applyFont="1" applyProtection="1">
      <alignment/>
      <protection locked="0"/>
    </xf>
    <xf numFmtId="0" fontId="12" fillId="0" borderId="0" xfId="42" applyFont="1" applyAlignment="1">
      <alignment wrapText="1"/>
      <protection/>
    </xf>
    <xf numFmtId="49" fontId="12" fillId="0" borderId="0" xfId="42" applyNumberFormat="1" applyFont="1" applyAlignment="1">
      <alignment horizontal="center" wrapText="1"/>
      <protection/>
    </xf>
    <xf numFmtId="0" fontId="10" fillId="0" borderId="0" xfId="39" applyFont="1" applyFill="1" applyAlignment="1" applyProtection="1">
      <alignment vertical="top"/>
      <protection/>
    </xf>
    <xf numFmtId="0" fontId="10" fillId="0" borderId="0" xfId="39" applyFont="1" applyFill="1" applyAlignment="1" applyProtection="1">
      <alignment horizontal="right" vertical="top" wrapText="1"/>
      <protection/>
    </xf>
    <xf numFmtId="0" fontId="12" fillId="0" borderId="0" xfId="40" applyFont="1" applyFill="1" applyAlignment="1" applyProtection="1">
      <alignment wrapText="1"/>
      <protection/>
    </xf>
    <xf numFmtId="0" fontId="12" fillId="0" borderId="0" xfId="41" applyFont="1" applyProtection="1">
      <alignment/>
      <protection/>
    </xf>
    <xf numFmtId="0" fontId="12" fillId="0" borderId="0" xfId="41" applyFont="1">
      <alignment/>
      <protection/>
    </xf>
    <xf numFmtId="0" fontId="6" fillId="0" borderId="0" xfId="41" applyFont="1" applyAlignment="1" applyProtection="1">
      <alignment horizontal="left" wrapText="1"/>
      <protection/>
    </xf>
    <xf numFmtId="0" fontId="11" fillId="0" borderId="0" xfId="41" applyFont="1" applyAlignment="1" applyProtection="1">
      <alignment horizontal="right"/>
      <protection/>
    </xf>
    <xf numFmtId="0" fontId="12" fillId="0" borderId="10" xfId="41" applyFont="1" applyBorder="1" applyProtection="1">
      <alignment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1" fontId="12" fillId="34" borderId="10" xfId="41" applyNumberFormat="1" applyFont="1" applyFill="1" applyBorder="1" applyProtection="1">
      <alignment/>
      <protection locked="0"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2" fillId="0" borderId="10" xfId="41" applyNumberFormat="1" applyFont="1" applyBorder="1" applyProtection="1">
      <alignment/>
      <protection/>
    </xf>
    <xf numFmtId="0" fontId="13" fillId="0" borderId="10" xfId="41" applyFont="1" applyBorder="1" applyAlignment="1" applyProtection="1">
      <alignment horizontal="center" wrapText="1"/>
      <protection/>
    </xf>
    <xf numFmtId="1" fontId="12" fillId="36" borderId="10" xfId="41" applyNumberFormat="1" applyFont="1" applyFill="1" applyBorder="1" applyProtection="1">
      <alignment/>
      <protection locked="0"/>
    </xf>
    <xf numFmtId="0" fontId="13" fillId="0" borderId="10" xfId="41" applyFont="1" applyBorder="1" applyAlignment="1" applyProtection="1">
      <alignment horizontal="left" vertical="center" wrapText="1"/>
      <protection/>
    </xf>
    <xf numFmtId="0" fontId="12" fillId="0" borderId="10" xfId="41" applyFont="1" applyBorder="1" applyAlignment="1" applyProtection="1">
      <alignment horizontal="centerContinuous" wrapText="1"/>
      <protection/>
    </xf>
    <xf numFmtId="49" fontId="11" fillId="0" borderId="10" xfId="41" applyNumberFormat="1" applyFont="1" applyBorder="1" applyAlignment="1" applyProtection="1">
      <alignment horizontal="centerContinuous" wrapText="1"/>
      <protection/>
    </xf>
    <xf numFmtId="3" fontId="12" fillId="0" borderId="10" xfId="41" applyNumberFormat="1" applyFont="1" applyFill="1" applyBorder="1" applyProtection="1">
      <alignment/>
      <protection/>
    </xf>
    <xf numFmtId="0" fontId="12" fillId="0" borderId="0" xfId="41" applyFont="1" applyBorder="1" applyAlignment="1" applyProtection="1">
      <alignment wrapText="1"/>
      <protection locked="0"/>
    </xf>
    <xf numFmtId="0" fontId="20" fillId="0" borderId="0" xfId="41" applyFont="1" applyBorder="1" applyAlignment="1">
      <alignment vertical="center" wrapText="1"/>
      <protection/>
    </xf>
    <xf numFmtId="0" fontId="20" fillId="0" borderId="0" xfId="41" applyFont="1" applyBorder="1" applyAlignment="1" applyProtection="1">
      <alignment vertical="center" wrapText="1"/>
      <protection locked="0"/>
    </xf>
    <xf numFmtId="1" fontId="12" fillId="0" borderId="0" xfId="41" applyNumberFormat="1" applyFont="1" applyProtection="1">
      <alignment/>
      <protection locked="0"/>
    </xf>
    <xf numFmtId="0" fontId="12" fillId="0" borderId="0" xfId="41" applyFont="1" applyBorder="1" applyAlignment="1">
      <alignment wrapText="1"/>
      <protection/>
    </xf>
    <xf numFmtId="1" fontId="12" fillId="0" borderId="0" xfId="41" applyNumberFormat="1" applyFont="1" applyBorder="1">
      <alignment/>
      <protection/>
    </xf>
    <xf numFmtId="1" fontId="12" fillId="0" borderId="0" xfId="41" applyNumberFormat="1" applyFont="1">
      <alignment/>
      <protection/>
    </xf>
    <xf numFmtId="0" fontId="12" fillId="0" borderId="0" xfId="41" applyFont="1" applyBorder="1">
      <alignment/>
      <protection/>
    </xf>
    <xf numFmtId="0" fontId="12" fillId="0" borderId="0" xfId="41" applyFont="1" applyAlignment="1">
      <alignment wrapText="1"/>
      <protection/>
    </xf>
    <xf numFmtId="0" fontId="10" fillId="0" borderId="0" xfId="39" applyFont="1" applyAlignment="1" applyProtection="1">
      <alignment horizontal="right" vertical="top" wrapText="1"/>
      <protection locked="0"/>
    </xf>
    <xf numFmtId="0" fontId="10" fillId="0" borderId="0" xfId="39" applyFont="1" applyAlignment="1" applyProtection="1">
      <alignment horizontal="right" vertical="top"/>
      <protection locked="0"/>
    </xf>
    <xf numFmtId="49" fontId="21" fillId="0" borderId="10" xfId="41" applyNumberFormat="1" applyFont="1" applyBorder="1" applyAlignment="1" applyProtection="1">
      <alignment horizontal="centerContinuous" wrapText="1"/>
      <protection/>
    </xf>
    <xf numFmtId="1" fontId="12" fillId="35" borderId="10" xfId="37" applyNumberFormat="1" applyFont="1" applyFill="1" applyBorder="1" applyAlignment="1" applyProtection="1">
      <alignment vertical="center" wrapText="1"/>
      <protection locked="0"/>
    </xf>
    <xf numFmtId="0" fontId="22" fillId="0" borderId="0" xfId="38" applyFont="1" applyProtection="1">
      <alignment/>
      <protection/>
    </xf>
    <xf numFmtId="0" fontId="22" fillId="0" borderId="0" xfId="38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39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39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1" applyNumberFormat="1" applyFont="1" applyBorder="1" applyAlignment="1" applyProtection="1">
      <alignment horizontal="left"/>
      <protection locked="0"/>
    </xf>
    <xf numFmtId="0" fontId="11" fillId="0" borderId="0" xfId="39" applyFont="1" applyBorder="1" applyAlignment="1" applyProtection="1">
      <alignment horizontal="left" vertical="top" wrapText="1"/>
      <protection/>
    </xf>
    <xf numFmtId="172" fontId="12" fillId="0" borderId="32" xfId="39" applyNumberFormat="1" applyFont="1" applyBorder="1" applyAlignment="1" applyProtection="1">
      <alignment horizontal="left" vertical="top" wrapText="1"/>
      <protection/>
    </xf>
    <xf numFmtId="0" fontId="6" fillId="0" borderId="0" xfId="41" applyFont="1" applyAlignment="1" applyProtection="1">
      <alignment horizontal="left" wrapText="1"/>
      <protection/>
    </xf>
    <xf numFmtId="0" fontId="11" fillId="0" borderId="0" xfId="41" applyFont="1" applyBorder="1" applyAlignment="1" applyProtection="1">
      <alignment horizontal="left" wrapText="1"/>
      <protection/>
    </xf>
    <xf numFmtId="0" fontId="12" fillId="0" borderId="0" xfId="40" applyFont="1" applyFill="1" applyAlignment="1" applyProtection="1">
      <alignment horizontal="center" wrapText="1"/>
      <protection locked="0"/>
    </xf>
    <xf numFmtId="0" fontId="11" fillId="0" borderId="0" xfId="42" applyFont="1" applyAlignment="1">
      <alignment horizontal="center" wrapText="1"/>
      <protection/>
    </xf>
    <xf numFmtId="0" fontId="11" fillId="0" borderId="0" xfId="42" applyFont="1" applyBorder="1" applyAlignment="1" applyProtection="1">
      <alignment horizontal="left"/>
      <protection locked="0"/>
    </xf>
    <xf numFmtId="0" fontId="11" fillId="0" borderId="0" xfId="39" applyNumberFormat="1" applyFont="1" applyBorder="1" applyAlignment="1" applyProtection="1">
      <alignment horizontal="left" vertical="top" wrapText="1"/>
      <protection/>
    </xf>
    <xf numFmtId="0" fontId="11" fillId="0" borderId="0" xfId="42" applyFont="1" applyBorder="1" applyAlignment="1" applyProtection="1">
      <alignment horizontal="left" vertical="center" wrapText="1"/>
      <protection locked="0"/>
    </xf>
    <xf numFmtId="0" fontId="10" fillId="0" borderId="0" xfId="42" applyFont="1" applyAlignment="1" applyProtection="1">
      <alignment horizontal="left"/>
      <protection/>
    </xf>
    <xf numFmtId="0" fontId="10" fillId="0" borderId="0" xfId="42" applyFont="1" applyAlignment="1" applyProtection="1">
      <alignment horizontal="right"/>
      <protection/>
    </xf>
    <xf numFmtId="173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37" applyFont="1" applyAlignment="1" applyProtection="1">
      <alignment horizontal="left"/>
      <protection/>
    </xf>
    <xf numFmtId="0" fontId="12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173" fontId="11" fillId="0" borderId="0" xfId="37" applyNumberFormat="1" applyFont="1" applyBorder="1" applyAlignment="1" applyProtection="1">
      <alignment horizontal="left" vertical="justify" wrapText="1"/>
      <protection/>
    </xf>
    <xf numFmtId="0" fontId="12" fillId="0" borderId="0" xfId="37" applyFont="1" applyAlignment="1" applyProtection="1">
      <alignment horizontal="center"/>
      <protection locked="0"/>
    </xf>
    <xf numFmtId="0" fontId="11" fillId="0" borderId="0" xfId="37" applyFont="1" applyAlignment="1" applyProtection="1">
      <alignment horizontal="left"/>
      <protection locked="0"/>
    </xf>
    <xf numFmtId="0" fontId="12" fillId="0" borderId="0" xfId="37" applyFont="1" applyAlignment="1" applyProtection="1">
      <alignment horizontal="left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0" xfId="37" applyFont="1" applyBorder="1" applyAlignment="1" applyProtection="1">
      <alignment horizontal="right" vertical="justify" wrapText="1"/>
      <protection/>
    </xf>
    <xf numFmtId="0" fontId="11" fillId="0" borderId="18" xfId="37" applyFont="1" applyBorder="1" applyAlignment="1" applyProtection="1">
      <alignment horizontal="center" vertical="center" wrapText="1"/>
      <protection/>
    </xf>
    <xf numFmtId="0" fontId="11" fillId="0" borderId="24" xfId="37" applyFont="1" applyBorder="1" applyAlignment="1" applyProtection="1">
      <alignment horizontal="center" vertical="center" wrapText="1"/>
      <protection/>
    </xf>
    <xf numFmtId="0" fontId="11" fillId="0" borderId="23" xfId="37" applyFont="1" applyBorder="1" applyAlignment="1" applyProtection="1">
      <alignment horizontal="center" vertical="center" wrapText="1"/>
      <protection/>
    </xf>
    <xf numFmtId="0" fontId="11" fillId="0" borderId="25" xfId="37" applyFont="1" applyBorder="1" applyAlignment="1" applyProtection="1">
      <alignment horizontal="center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0" fontId="11" fillId="0" borderId="0" xfId="34" applyFont="1" applyBorder="1" applyAlignment="1" applyProtection="1">
      <alignment horizontal="left" vertical="center" wrapText="1"/>
      <protection locked="0"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49" fontId="11" fillId="0" borderId="0" xfId="34" applyNumberFormat="1" applyFont="1" applyAlignment="1" applyProtection="1">
      <alignment horizontal="center" vertical="center" wrapText="1"/>
      <protection/>
    </xf>
    <xf numFmtId="173" fontId="11" fillId="0" borderId="0" xfId="37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37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7" applyNumberFormat="1" applyFont="1" applyAlignment="1" applyProtection="1">
      <alignment horizontal="left" vertical="justify"/>
      <protection/>
    </xf>
    <xf numFmtId="173" fontId="11" fillId="0" borderId="0" xfId="37" applyNumberFormat="1" applyFont="1" applyBorder="1" applyAlignment="1" applyProtection="1">
      <alignment horizontal="left" vertical="justify"/>
      <protection/>
    </xf>
    <xf numFmtId="1" fontId="11" fillId="0" borderId="0" xfId="35" applyNumberFormat="1" applyFont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9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7" applyFont="1" applyAlignment="1" applyProtection="1">
      <alignment horizontal="right"/>
      <protection/>
    </xf>
    <xf numFmtId="0" fontId="5" fillId="0" borderId="0" xfId="36" applyNumberFormat="1" applyFont="1" applyAlignment="1" applyProtection="1">
      <alignment horizontal="left" vertical="center" wrapText="1"/>
      <protection locked="0"/>
    </xf>
    <xf numFmtId="173" fontId="5" fillId="0" borderId="0" xfId="37" applyNumberFormat="1" applyFont="1" applyAlignment="1" applyProtection="1">
      <alignment horizontal="left" vertical="justify"/>
      <protection locked="0"/>
    </xf>
    <xf numFmtId="0" fontId="5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G71" activeCellId="1" sqref="G49 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131397743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159</v>
      </c>
    </row>
    <row r="5" spans="1:8" ht="15">
      <c r="A5" s="576" t="s">
        <v>860</v>
      </c>
      <c r="B5" s="577"/>
      <c r="C5" s="577"/>
      <c r="D5" s="577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5134</v>
      </c>
      <c r="D11" s="151">
        <v>5177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>
        <v>383</v>
      </c>
      <c r="D12" s="151">
        <v>403</v>
      </c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>
        <v>7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96</v>
      </c>
      <c r="D15" s="151">
        <v>134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21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7073</v>
      </c>
      <c r="D17" s="151">
        <v>7073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262</v>
      </c>
      <c r="D18" s="151">
        <v>314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12976</v>
      </c>
      <c r="D19" s="155">
        <f>SUM(D11:D18)</f>
        <v>13133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35970</v>
      </c>
      <c r="D20" s="151">
        <v>36143</v>
      </c>
      <c r="E20" s="237" t="s">
        <v>57</v>
      </c>
      <c r="F20" s="242" t="s">
        <v>58</v>
      </c>
      <c r="G20" s="158">
        <v>5224</v>
      </c>
      <c r="H20" s="158">
        <v>5267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12876</v>
      </c>
      <c r="H25" s="154">
        <f>H19+H20+H21</f>
        <v>12919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-15886</v>
      </c>
      <c r="H27" s="154">
        <f>SUM(H28:H30)</f>
        <v>-14521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9216</v>
      </c>
      <c r="H28" s="152">
        <v>9216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-25102</v>
      </c>
      <c r="H29" s="316">
        <v>-23737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-1374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-15676</v>
      </c>
      <c r="H33" s="154">
        <f>H27+H31+H32</f>
        <v>-15895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3211</v>
      </c>
      <c r="H36" s="154">
        <f>H25+H17+H33</f>
        <v>3035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</v>
      </c>
      <c r="H44" s="152">
        <v>212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4890</v>
      </c>
      <c r="H47" s="152">
        <v>4890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1775+1737</f>
        <v>3512</v>
      </c>
      <c r="H48" s="152">
        <v>3333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8410</v>
      </c>
      <c r="H49" s="154">
        <f>SUM(H43:H48)</f>
        <v>8435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1339</v>
      </c>
      <c r="D53" s="151">
        <v>1785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50312</v>
      </c>
      <c r="D55" s="155">
        <f>D19+D20+D21+D27+D32+D45+D51+D53+D54</f>
        <v>51092</v>
      </c>
      <c r="E55" s="237" t="s">
        <v>172</v>
      </c>
      <c r="F55" s="261" t="s">
        <v>173</v>
      </c>
      <c r="G55" s="154">
        <f>G49+G51+G52+G53+G54</f>
        <v>8410</v>
      </c>
      <c r="H55" s="154">
        <f>H49+H51+H52+H53+H54</f>
        <v>8435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718</v>
      </c>
      <c r="D58" s="151">
        <v>716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23124</v>
      </c>
      <c r="H59" s="152">
        <v>22913</v>
      </c>
      <c r="M59" s="157"/>
    </row>
    <row r="60" spans="1:8" ht="15">
      <c r="A60" s="235" t="s">
        <v>183</v>
      </c>
      <c r="B60" s="241" t="s">
        <v>184</v>
      </c>
      <c r="C60" s="151">
        <v>314</v>
      </c>
      <c r="D60" s="151">
        <v>298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1056</v>
      </c>
      <c r="D61" s="151">
        <v>1062</v>
      </c>
      <c r="E61" s="243" t="s">
        <v>189</v>
      </c>
      <c r="F61" s="272" t="s">
        <v>190</v>
      </c>
      <c r="G61" s="154">
        <f>SUM(G62:G68)</f>
        <v>13547</v>
      </c>
      <c r="H61" s="154">
        <f>SUM(H62:H68)</f>
        <v>14266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2088</v>
      </c>
      <c r="D64" s="155">
        <f>SUM(D58:D63)</f>
        <v>2076</v>
      </c>
      <c r="E64" s="237" t="s">
        <v>200</v>
      </c>
      <c r="F64" s="242" t="s">
        <v>201</v>
      </c>
      <c r="G64" s="152">
        <f>4090+698</f>
        <v>4788</v>
      </c>
      <c r="H64" s="152">
        <v>4851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8143+194</f>
        <v>8337</v>
      </c>
      <c r="H65" s="152">
        <v>9003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113+10</f>
        <v>123</v>
      </c>
      <c r="H66" s="152">
        <v>82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f>2+51</f>
        <v>53</v>
      </c>
      <c r="H67" s="152">
        <v>66</v>
      </c>
    </row>
    <row r="68" spans="1:8" ht="15">
      <c r="A68" s="235" t="s">
        <v>211</v>
      </c>
      <c r="B68" s="241" t="s">
        <v>212</v>
      </c>
      <c r="C68" s="151">
        <f>4864+288</f>
        <v>5152</v>
      </c>
      <c r="D68" s="151">
        <v>4127</v>
      </c>
      <c r="E68" s="237" t="s">
        <v>213</v>
      </c>
      <c r="F68" s="242" t="s">
        <v>214</v>
      </c>
      <c r="G68" s="152">
        <f>63+181+2</f>
        <v>246</v>
      </c>
      <c r="H68" s="152">
        <v>264</v>
      </c>
    </row>
    <row r="69" spans="1:8" ht="15">
      <c r="A69" s="235" t="s">
        <v>215</v>
      </c>
      <c r="B69" s="241" t="s">
        <v>216</v>
      </c>
      <c r="C69" s="151">
        <f>218+12</f>
        <v>230</v>
      </c>
      <c r="D69" s="151">
        <v>224</v>
      </c>
      <c r="E69" s="251" t="s">
        <v>78</v>
      </c>
      <c r="F69" s="242" t="s">
        <v>217</v>
      </c>
      <c r="G69" s="152">
        <f>11024+350</f>
        <v>11374</v>
      </c>
      <c r="H69" s="152">
        <v>10574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48045</v>
      </c>
      <c r="H71" s="161">
        <f>H59+H60+H61+H69+H70</f>
        <v>47753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65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56</v>
      </c>
      <c r="D73" s="151">
        <v>369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190+976</f>
        <v>1166</v>
      </c>
      <c r="D74" s="151">
        <v>793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6669</v>
      </c>
      <c r="D75" s="155">
        <f>SUM(D67:D74)</f>
        <v>5528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48045</v>
      </c>
      <c r="H79" s="162">
        <f>H71+H74+H75+H76</f>
        <v>47753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30</v>
      </c>
      <c r="D87" s="151">
        <v>16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59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58</v>
      </c>
      <c r="D89" s="151">
        <v>65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147</v>
      </c>
      <c r="D91" s="155">
        <f>SUM(D87:D90)</f>
        <v>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450</v>
      </c>
      <c r="D92" s="151">
        <v>446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9354</v>
      </c>
      <c r="D93" s="155">
        <f>D64+D75+D84+D91+D92</f>
        <v>8131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59666</v>
      </c>
      <c r="D94" s="164">
        <f>D93+D55</f>
        <v>59223</v>
      </c>
      <c r="E94" s="449" t="s">
        <v>270</v>
      </c>
      <c r="F94" s="289" t="s">
        <v>271</v>
      </c>
      <c r="G94" s="165">
        <f>G36+G39+G55+G79</f>
        <v>59666</v>
      </c>
      <c r="H94" s="165">
        <f>H36+H39+H55+H79</f>
        <v>59223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0" t="s">
        <v>861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32" sqref="G3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"ИНТЕРКАПИТАЛ ПРОПЪРТИ ДИВЕЛОПМЪНТ"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131397743</v>
      </c>
    </row>
    <row r="3" spans="1:8" ht="15">
      <c r="A3" s="467" t="s">
        <v>274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01.01.2015-31.12.2015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297+50</f>
        <v>347</v>
      </c>
      <c r="D9" s="46">
        <v>387</v>
      </c>
      <c r="E9" s="298" t="s">
        <v>284</v>
      </c>
      <c r="F9" s="549" t="s">
        <v>285</v>
      </c>
      <c r="G9" s="550">
        <v>255</v>
      </c>
      <c r="H9" s="550">
        <v>306</v>
      </c>
    </row>
    <row r="10" spans="1:8" ht="12">
      <c r="A10" s="298" t="s">
        <v>286</v>
      </c>
      <c r="B10" s="299" t="s">
        <v>287</v>
      </c>
      <c r="C10" s="46">
        <f>853+617-402-392</f>
        <v>676</v>
      </c>
      <c r="D10" s="46">
        <v>745</v>
      </c>
      <c r="E10" s="298" t="s">
        <v>288</v>
      </c>
      <c r="F10" s="549" t="s">
        <v>289</v>
      </c>
      <c r="G10" s="550">
        <v>273</v>
      </c>
      <c r="H10" s="550">
        <v>494</v>
      </c>
    </row>
    <row r="11" spans="1:8" ht="12">
      <c r="A11" s="298" t="s">
        <v>290</v>
      </c>
      <c r="B11" s="299" t="s">
        <v>291</v>
      </c>
      <c r="C11" s="46">
        <v>131</v>
      </c>
      <c r="D11" s="46">
        <v>152</v>
      </c>
      <c r="E11" s="300" t="s">
        <v>292</v>
      </c>
      <c r="F11" s="549" t="s">
        <v>293</v>
      </c>
      <c r="G11" s="550">
        <v>912</v>
      </c>
      <c r="H11" s="550">
        <v>1002</v>
      </c>
    </row>
    <row r="12" spans="1:8" ht="12">
      <c r="A12" s="298" t="s">
        <v>294</v>
      </c>
      <c r="B12" s="299" t="s">
        <v>295</v>
      </c>
      <c r="C12" s="46">
        <f>65+191</f>
        <v>256</v>
      </c>
      <c r="D12" s="46">
        <v>301</v>
      </c>
      <c r="E12" s="300" t="s">
        <v>78</v>
      </c>
      <c r="F12" s="549" t="s">
        <v>296</v>
      </c>
      <c r="G12" s="550">
        <v>829</v>
      </c>
      <c r="H12" s="550">
        <v>111</v>
      </c>
    </row>
    <row r="13" spans="1:18" ht="12">
      <c r="A13" s="298" t="s">
        <v>297</v>
      </c>
      <c r="B13" s="299" t="s">
        <v>298</v>
      </c>
      <c r="C13" s="46">
        <f>7+34</f>
        <v>41</v>
      </c>
      <c r="D13" s="46">
        <v>48</v>
      </c>
      <c r="E13" s="301" t="s">
        <v>51</v>
      </c>
      <c r="F13" s="551" t="s">
        <v>299</v>
      </c>
      <c r="G13" s="548">
        <f>SUM(G9:G12)</f>
        <v>2269</v>
      </c>
      <c r="H13" s="548">
        <f>SUM(H9:H12)</f>
        <v>1913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f>77+155</f>
        <v>232</v>
      </c>
      <c r="D14" s="46">
        <v>510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120</v>
      </c>
      <c r="D15" s="47">
        <v>162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f>543+37</f>
        <v>580</v>
      </c>
      <c r="D16" s="47">
        <v>2667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97</v>
      </c>
      <c r="D17" s="48">
        <v>414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2383</v>
      </c>
      <c r="D19" s="49">
        <f>SUM(D9:D15)+D16</f>
        <v>4972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2796</v>
      </c>
    </row>
    <row r="22" spans="1:8" ht="24">
      <c r="A22" s="304" t="s">
        <v>323</v>
      </c>
      <c r="B22" s="305" t="s">
        <v>324</v>
      </c>
      <c r="C22" s="46">
        <f>1980+15</f>
        <v>1995</v>
      </c>
      <c r="D22" s="46">
        <v>1835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1389</v>
      </c>
      <c r="H23" s="550">
        <v>543</v>
      </c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1389</v>
      </c>
      <c r="H24" s="548">
        <f>SUM(H19:H23)</f>
        <v>3339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11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2006</v>
      </c>
      <c r="D26" s="49">
        <f>SUM(D22:D25)</f>
        <v>1852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4389</v>
      </c>
      <c r="D28" s="50">
        <f>D26+D19</f>
        <v>6824</v>
      </c>
      <c r="E28" s="127" t="s">
        <v>338</v>
      </c>
      <c r="F28" s="554" t="s">
        <v>339</v>
      </c>
      <c r="G28" s="548">
        <f>G13+G15+G24</f>
        <v>3658</v>
      </c>
      <c r="H28" s="548">
        <f>H13+H15+H24</f>
        <v>5252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731</v>
      </c>
      <c r="H30" s="53">
        <f>IF((D28-H28)&gt;0,D28-H28,0)</f>
        <v>1572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47</v>
      </c>
      <c r="D32" s="46"/>
      <c r="E32" s="296" t="s">
        <v>348</v>
      </c>
      <c r="F32" s="552" t="s">
        <v>349</v>
      </c>
      <c r="G32" s="550">
        <v>990</v>
      </c>
      <c r="H32" s="550">
        <v>200</v>
      </c>
    </row>
    <row r="33" spans="1:18" ht="12">
      <c r="A33" s="128" t="s">
        <v>350</v>
      </c>
      <c r="B33" s="306" t="s">
        <v>351</v>
      </c>
      <c r="C33" s="49">
        <f>C28+C31+C32</f>
        <v>4436</v>
      </c>
      <c r="D33" s="49">
        <f>D28+D31+D32</f>
        <v>6824</v>
      </c>
      <c r="E33" s="127" t="s">
        <v>352</v>
      </c>
      <c r="F33" s="554" t="s">
        <v>353</v>
      </c>
      <c r="G33" s="53">
        <f>G32+G31+G28</f>
        <v>4648</v>
      </c>
      <c r="H33" s="53">
        <f>H32+H31+H28</f>
        <v>5452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212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1372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</v>
      </c>
      <c r="D36" s="46">
        <v>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210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1374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1374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4648</v>
      </c>
      <c r="D42" s="53">
        <f>D33+D35+D39</f>
        <v>6826</v>
      </c>
      <c r="E42" s="128" t="s">
        <v>379</v>
      </c>
      <c r="F42" s="129" t="s">
        <v>380</v>
      </c>
      <c r="G42" s="53">
        <f>G39+G33</f>
        <v>4648</v>
      </c>
      <c r="H42" s="53">
        <f>H39+H33</f>
        <v>6826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42479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"ИНТЕРКАПИТАЛ ПРОПЪРТИ ДИВЕЛОПМЪНТ"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1815</v>
      </c>
      <c r="D10" s="54">
        <v>3255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-1002</v>
      </c>
      <c r="D11" s="54">
        <v>-1217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-246</v>
      </c>
      <c r="D13" s="54">
        <v>-249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-50-119</f>
        <v>-169</v>
      </c>
      <c r="D14" s="54">
        <v>-549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</v>
      </c>
      <c r="D17" s="54">
        <v>-16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-13</v>
      </c>
      <c r="D19" s="54">
        <v>-256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374</v>
      </c>
      <c r="D20" s="55">
        <f>SUM(D10:D19)</f>
        <v>967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</v>
      </c>
      <c r="D22" s="54">
        <v>-11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</v>
      </c>
      <c r="D32" s="55">
        <f>SUM(D22:D31)</f>
        <v>-11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-181</v>
      </c>
      <c r="D37" s="54">
        <v>-720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-20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-124</v>
      </c>
      <c r="D39" s="54">
        <v>-280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-305</v>
      </c>
      <c r="D42" s="55">
        <f>SUM(D34:D41)</f>
        <v>-1020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66</v>
      </c>
      <c r="D43" s="55">
        <f>D42+D32+D20</f>
        <v>-64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81</v>
      </c>
      <c r="D44" s="132">
        <v>145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147</v>
      </c>
      <c r="D45" s="55">
        <f>D44+D43</f>
        <v>81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147</v>
      </c>
      <c r="D47" s="56">
        <v>81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867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4" sqref="I1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"ИНТЕРКАПИТАЛ ПРОПЪРТИ ДИВЕЛОПМЪНТ"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01.01.2015-31.12.2015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5267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9216</v>
      </c>
      <c r="J11" s="58">
        <f>'справка №1-БАЛАНС'!H29+'справка №1-БАЛАНС'!H32</f>
        <v>-25111</v>
      </c>
      <c r="K11" s="60"/>
      <c r="L11" s="344">
        <f>SUM(C11:K11)</f>
        <v>3035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9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9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9</v>
      </c>
      <c r="J14" s="60"/>
      <c r="K14" s="60"/>
      <c r="L14" s="344">
        <f t="shared" si="1"/>
        <v>9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5267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9225</v>
      </c>
      <c r="J15" s="61">
        <f t="shared" si="2"/>
        <v>-25111</v>
      </c>
      <c r="K15" s="61">
        <f t="shared" si="2"/>
        <v>0</v>
      </c>
      <c r="L15" s="344">
        <f t="shared" si="1"/>
        <v>3044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210</v>
      </c>
      <c r="J16" s="345">
        <f>+'справка №1-БАЛАНС'!G32</f>
        <v>0</v>
      </c>
      <c r="K16" s="60"/>
      <c r="L16" s="344">
        <f t="shared" si="1"/>
        <v>210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-43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-43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43</v>
      </c>
      <c r="F23" s="185"/>
      <c r="G23" s="185"/>
      <c r="H23" s="185"/>
      <c r="I23" s="185"/>
      <c r="J23" s="185"/>
      <c r="K23" s="185"/>
      <c r="L23" s="344">
        <f t="shared" si="1"/>
        <v>43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5224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9435</v>
      </c>
      <c r="J29" s="59">
        <f t="shared" si="6"/>
        <v>-25111</v>
      </c>
      <c r="K29" s="59">
        <f t="shared" si="6"/>
        <v>0</v>
      </c>
      <c r="L29" s="344">
        <f t="shared" si="1"/>
        <v>3211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5224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9435</v>
      </c>
      <c r="J32" s="59">
        <f t="shared" si="7"/>
        <v>-25111</v>
      </c>
      <c r="K32" s="59">
        <f t="shared" si="7"/>
        <v>0</v>
      </c>
      <c r="L32" s="344">
        <f t="shared" si="1"/>
        <v>3211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19.04.2016 г.</v>
      </c>
      <c r="B38" s="19"/>
      <c r="C38" s="15"/>
      <c r="D38" s="591" t="s">
        <v>521</v>
      </c>
      <c r="E38" s="591"/>
      <c r="F38" s="591" t="s">
        <v>862</v>
      </c>
      <c r="G38" s="591"/>
      <c r="H38" s="591"/>
      <c r="I38" s="591"/>
      <c r="J38" s="15" t="s">
        <v>854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R13" activeCellId="2" sqref="R16 R14 R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"ИНТЕРКАПИТАЛ ПРОПЪРТИ ДИВЕЛОПМЪНТ"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01.01.2015-31.12.2015</v>
      </c>
      <c r="D3" s="600"/>
      <c r="E3" s="600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4" t="s">
        <v>529</v>
      </c>
      <c r="R5" s="604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5"/>
      <c r="R6" s="60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5177</v>
      </c>
      <c r="E9" s="189"/>
      <c r="F9" s="189"/>
      <c r="G9" s="74">
        <f>D9+E9-F9</f>
        <v>5177</v>
      </c>
      <c r="H9" s="65"/>
      <c r="I9" s="65">
        <v>44</v>
      </c>
      <c r="J9" s="74">
        <f>G9+H9-I9</f>
        <v>5133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5133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503</v>
      </c>
      <c r="E10" s="189"/>
      <c r="F10" s="189"/>
      <c r="G10" s="74">
        <f aca="true" t="shared" si="2" ref="G10:G39">D10+E10-F10</f>
        <v>503</v>
      </c>
      <c r="H10" s="65"/>
      <c r="I10" s="65"/>
      <c r="J10" s="74">
        <f aca="true" t="shared" si="3" ref="J10:J39">G10+H10-I10</f>
        <v>503</v>
      </c>
      <c r="K10" s="65">
        <v>100</v>
      </c>
      <c r="L10" s="65">
        <v>20</v>
      </c>
      <c r="M10" s="65"/>
      <c r="N10" s="74">
        <f aca="true" t="shared" si="4" ref="N10:N39">K10+L10-M10</f>
        <v>120</v>
      </c>
      <c r="O10" s="65"/>
      <c r="P10" s="65"/>
      <c r="Q10" s="74">
        <f t="shared" si="0"/>
        <v>120</v>
      </c>
      <c r="R10" s="74">
        <f t="shared" si="1"/>
        <v>383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315</v>
      </c>
      <c r="E11" s="189">
        <v>3</v>
      </c>
      <c r="F11" s="189"/>
      <c r="G11" s="74">
        <f t="shared" si="2"/>
        <v>318</v>
      </c>
      <c r="H11" s="65">
        <v>12</v>
      </c>
      <c r="I11" s="65"/>
      <c r="J11" s="74">
        <f t="shared" si="3"/>
        <v>330</v>
      </c>
      <c r="K11" s="65">
        <v>320</v>
      </c>
      <c r="L11" s="65">
        <v>3</v>
      </c>
      <c r="M11" s="65"/>
      <c r="N11" s="74">
        <f t="shared" si="4"/>
        <v>323</v>
      </c>
      <c r="O11" s="65"/>
      <c r="P11" s="65"/>
      <c r="Q11" s="74">
        <f t="shared" si="0"/>
        <v>323</v>
      </c>
      <c r="R11" s="74">
        <f t="shared" si="1"/>
        <v>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546</v>
      </c>
      <c r="E13" s="189"/>
      <c r="F13" s="189"/>
      <c r="G13" s="74">
        <f t="shared" si="2"/>
        <v>546</v>
      </c>
      <c r="H13" s="65"/>
      <c r="I13" s="65"/>
      <c r="J13" s="74">
        <f t="shared" si="3"/>
        <v>546</v>
      </c>
      <c r="K13" s="65">
        <v>412</v>
      </c>
      <c r="L13" s="65">
        <v>38</v>
      </c>
      <c r="M13" s="65"/>
      <c r="N13" s="74">
        <f t="shared" si="4"/>
        <v>450</v>
      </c>
      <c r="O13" s="65"/>
      <c r="P13" s="65"/>
      <c r="Q13" s="74">
        <f t="shared" si="0"/>
        <v>450</v>
      </c>
      <c r="R13" s="74">
        <f t="shared" si="1"/>
        <v>96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94</v>
      </c>
      <c r="E14" s="189"/>
      <c r="F14" s="189"/>
      <c r="G14" s="74">
        <f t="shared" si="2"/>
        <v>94</v>
      </c>
      <c r="H14" s="65"/>
      <c r="I14" s="65"/>
      <c r="J14" s="74">
        <f t="shared" si="3"/>
        <v>94</v>
      </c>
      <c r="K14" s="65">
        <v>62</v>
      </c>
      <c r="L14" s="65">
        <v>11</v>
      </c>
      <c r="M14" s="65"/>
      <c r="N14" s="74">
        <f t="shared" si="4"/>
        <v>73</v>
      </c>
      <c r="O14" s="65"/>
      <c r="P14" s="65"/>
      <c r="Q14" s="74">
        <f t="shared" si="0"/>
        <v>73</v>
      </c>
      <c r="R14" s="74">
        <f t="shared" si="1"/>
        <v>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7073</v>
      </c>
      <c r="E15" s="457"/>
      <c r="F15" s="457"/>
      <c r="G15" s="74">
        <f t="shared" si="2"/>
        <v>7073</v>
      </c>
      <c r="H15" s="458"/>
      <c r="I15" s="458"/>
      <c r="J15" s="74">
        <f t="shared" si="3"/>
        <v>7073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713</v>
      </c>
      <c r="E16" s="189"/>
      <c r="F16" s="189"/>
      <c r="G16" s="74">
        <f t="shared" si="2"/>
        <v>713</v>
      </c>
      <c r="H16" s="65"/>
      <c r="I16" s="65">
        <v>89</v>
      </c>
      <c r="J16" s="74">
        <f t="shared" si="3"/>
        <v>624</v>
      </c>
      <c r="K16" s="65">
        <v>307</v>
      </c>
      <c r="L16" s="65">
        <v>55</v>
      </c>
      <c r="M16" s="65"/>
      <c r="N16" s="74">
        <f t="shared" si="4"/>
        <v>362</v>
      </c>
      <c r="O16" s="65"/>
      <c r="P16" s="65"/>
      <c r="Q16" s="74">
        <f aca="true" t="shared" si="5" ref="Q16:Q25">N16+O16-P16</f>
        <v>362</v>
      </c>
      <c r="R16" s="74">
        <f aca="true" t="shared" si="6" ref="R16:R25">J16-Q16</f>
        <v>262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14421</v>
      </c>
      <c r="E17" s="194">
        <f>SUM(E9:E16)</f>
        <v>3</v>
      </c>
      <c r="F17" s="194">
        <f>SUM(F9:F16)</f>
        <v>0</v>
      </c>
      <c r="G17" s="74">
        <f t="shared" si="2"/>
        <v>14424</v>
      </c>
      <c r="H17" s="75">
        <f>SUM(H9:H16)</f>
        <v>12</v>
      </c>
      <c r="I17" s="75">
        <f>SUM(I9:I16)</f>
        <v>133</v>
      </c>
      <c r="J17" s="74">
        <f t="shared" si="3"/>
        <v>14303</v>
      </c>
      <c r="K17" s="75">
        <f>SUM(K9:K16)</f>
        <v>1201</v>
      </c>
      <c r="L17" s="75">
        <f>SUM(L9:L16)</f>
        <v>127</v>
      </c>
      <c r="M17" s="75">
        <f>SUM(M9:M16)</f>
        <v>0</v>
      </c>
      <c r="N17" s="74">
        <f t="shared" si="4"/>
        <v>1328</v>
      </c>
      <c r="O17" s="75">
        <f>SUM(O9:O16)</f>
        <v>0</v>
      </c>
      <c r="P17" s="75">
        <f>SUM(P9:P16)</f>
        <v>0</v>
      </c>
      <c r="Q17" s="74">
        <f t="shared" si="5"/>
        <v>1328</v>
      </c>
      <c r="R17" s="74">
        <f t="shared" si="6"/>
        <v>12975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36143</v>
      </c>
      <c r="E18" s="187"/>
      <c r="F18" s="187">
        <v>77</v>
      </c>
      <c r="G18" s="74">
        <f t="shared" si="2"/>
        <v>36066</v>
      </c>
      <c r="H18" s="63"/>
      <c r="I18" s="63">
        <v>96</v>
      </c>
      <c r="J18" s="74">
        <f t="shared" si="3"/>
        <v>35970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35970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66</v>
      </c>
      <c r="E22" s="189"/>
      <c r="F22" s="189"/>
      <c r="G22" s="74">
        <f t="shared" si="2"/>
        <v>66</v>
      </c>
      <c r="H22" s="65"/>
      <c r="I22" s="65"/>
      <c r="J22" s="74">
        <f t="shared" si="3"/>
        <v>66</v>
      </c>
      <c r="K22" s="65">
        <v>56</v>
      </c>
      <c r="L22" s="65">
        <v>4</v>
      </c>
      <c r="M22" s="65"/>
      <c r="N22" s="74">
        <f t="shared" si="4"/>
        <v>60</v>
      </c>
      <c r="O22" s="65"/>
      <c r="P22" s="65"/>
      <c r="Q22" s="74">
        <f t="shared" si="5"/>
        <v>60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66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66</v>
      </c>
      <c r="H25" s="66">
        <f t="shared" si="7"/>
        <v>0</v>
      </c>
      <c r="I25" s="66">
        <f t="shared" si="7"/>
        <v>0</v>
      </c>
      <c r="J25" s="67">
        <f t="shared" si="3"/>
        <v>66</v>
      </c>
      <c r="K25" s="66">
        <f t="shared" si="7"/>
        <v>56</v>
      </c>
      <c r="L25" s="66">
        <f t="shared" si="7"/>
        <v>4</v>
      </c>
      <c r="M25" s="66">
        <f t="shared" si="7"/>
        <v>0</v>
      </c>
      <c r="N25" s="67">
        <f t="shared" si="4"/>
        <v>60</v>
      </c>
      <c r="O25" s="66">
        <f t="shared" si="7"/>
        <v>0</v>
      </c>
      <c r="P25" s="66">
        <f t="shared" si="7"/>
        <v>0</v>
      </c>
      <c r="Q25" s="67">
        <f t="shared" si="5"/>
        <v>60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50630</v>
      </c>
      <c r="E40" s="438">
        <f>E17+E18+E19+E25+E38+E39</f>
        <v>3</v>
      </c>
      <c r="F40" s="438">
        <f aca="true" t="shared" si="13" ref="F40:R40">F17+F18+F19+F25+F38+F39</f>
        <v>77</v>
      </c>
      <c r="G40" s="438">
        <f t="shared" si="13"/>
        <v>50556</v>
      </c>
      <c r="H40" s="438">
        <f t="shared" si="13"/>
        <v>12</v>
      </c>
      <c r="I40" s="438">
        <f t="shared" si="13"/>
        <v>229</v>
      </c>
      <c r="J40" s="438">
        <f t="shared" si="13"/>
        <v>50339</v>
      </c>
      <c r="K40" s="438">
        <f t="shared" si="13"/>
        <v>1257</v>
      </c>
      <c r="L40" s="438">
        <f t="shared" si="13"/>
        <v>131</v>
      </c>
      <c r="M40" s="438">
        <f t="shared" si="13"/>
        <v>0</v>
      </c>
      <c r="N40" s="438">
        <f t="shared" si="13"/>
        <v>1388</v>
      </c>
      <c r="O40" s="438">
        <f t="shared" si="13"/>
        <v>0</v>
      </c>
      <c r="P40" s="438">
        <f t="shared" si="13"/>
        <v>0</v>
      </c>
      <c r="Q40" s="438">
        <f t="shared" si="13"/>
        <v>1388</v>
      </c>
      <c r="R40" s="438">
        <f t="shared" si="13"/>
        <v>48951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19.04.2016 г.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1"/>
      <c r="L44" s="601"/>
      <c r="M44" s="601"/>
      <c r="N44" s="601"/>
      <c r="O44" s="602" t="s">
        <v>866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J5:J6"/>
    <mergeCell ref="A2:B2"/>
    <mergeCell ref="C2:H2"/>
    <mergeCell ref="A3:B3"/>
    <mergeCell ref="C3:E3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AB97" sqref="AB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"ИНТЕРКАПИТАЛ ПРОПЪРТИ ДИВЕЛОПМЪНТ" АДСИЦ</v>
      </c>
      <c r="C3" s="620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01.01.2015-31.12.2015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5152</v>
      </c>
      <c r="D28" s="108">
        <v>5152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230</v>
      </c>
      <c r="D29" s="108">
        <v>230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65</v>
      </c>
      <c r="D33" s="105">
        <f>SUM(D34:D37)</f>
        <v>65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65</v>
      </c>
      <c r="D35" s="108">
        <v>65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1222</v>
      </c>
      <c r="D38" s="105">
        <f>SUM(D39:D42)</f>
        <v>1222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1222</v>
      </c>
      <c r="D42" s="108">
        <v>1222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6669</v>
      </c>
      <c r="D43" s="104">
        <f>D24+D28+D29+D31+D30+D32+D33+D38</f>
        <v>6669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6690</v>
      </c>
      <c r="D44" s="103">
        <f>D43+D21+D19+D9</f>
        <v>6669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8</v>
      </c>
      <c r="D56" s="103">
        <f>D57+D59</f>
        <v>0</v>
      </c>
      <c r="E56" s="119">
        <f t="shared" si="1"/>
        <v>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8</v>
      </c>
      <c r="D57" s="108"/>
      <c r="E57" s="119">
        <f t="shared" si="1"/>
        <v>8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>
        <v>4890</v>
      </c>
      <c r="D63" s="108"/>
      <c r="E63" s="119">
        <f t="shared" si="1"/>
        <v>4890</v>
      </c>
      <c r="F63" s="110"/>
    </row>
    <row r="64" spans="1:6" ht="12">
      <c r="A64" s="396" t="s">
        <v>706</v>
      </c>
      <c r="B64" s="397" t="s">
        <v>707</v>
      </c>
      <c r="C64" s="108">
        <v>3512</v>
      </c>
      <c r="D64" s="108"/>
      <c r="E64" s="119">
        <f t="shared" si="1"/>
        <v>3512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8410</v>
      </c>
      <c r="D66" s="103">
        <f>D52+D56+D61+D62+D63+D64</f>
        <v>0</v>
      </c>
      <c r="E66" s="119">
        <f t="shared" si="1"/>
        <v>8410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24047</v>
      </c>
      <c r="D75" s="103">
        <f>D76+D78</f>
        <v>24047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22400</v>
      </c>
      <c r="D76" s="108">
        <v>22400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1647</v>
      </c>
      <c r="D78" s="108">
        <v>1647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724</v>
      </c>
      <c r="D80" s="103">
        <f>SUM(D81:D84)</f>
        <v>724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>
        <v>489</v>
      </c>
      <c r="D82" s="108">
        <v>489</v>
      </c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>
        <v>235</v>
      </c>
      <c r="D83" s="108">
        <v>235</v>
      </c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13547</v>
      </c>
      <c r="D85" s="104">
        <f>SUM(D86:D90)+D94</f>
        <v>13547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4788</v>
      </c>
      <c r="D87" s="108">
        <v>4788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f>8143+194</f>
        <v>8337</v>
      </c>
      <c r="D88" s="108">
        <v>8337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123</v>
      </c>
      <c r="D89" s="108">
        <v>123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246</v>
      </c>
      <c r="D90" s="103">
        <f>SUM(D91:D93)</f>
        <v>246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f>64+114</f>
        <v>178</v>
      </c>
      <c r="D92" s="108">
        <v>178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68</v>
      </c>
      <c r="D93" s="108">
        <v>68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53</v>
      </c>
      <c r="D94" s="108">
        <v>53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9727</v>
      </c>
      <c r="D95" s="108">
        <v>9727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48045</v>
      </c>
      <c r="D96" s="104">
        <f>D85+D80+D75+D71+D95</f>
        <v>48045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56455</v>
      </c>
      <c r="D97" s="104">
        <f>D96+D68+D66</f>
        <v>48045</v>
      </c>
      <c r="E97" s="104">
        <f>E96+E68+E66</f>
        <v>8410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19.04.2016 г.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866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600" verticalDpi="6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5" sqref="A4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"ИНТЕРКАПИТАЛ ПРОПЪРТИ ДИВЕЛОПМЪНТ"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131397743</v>
      </c>
    </row>
    <row r="5" spans="1:9" ht="15">
      <c r="A5" s="501" t="s">
        <v>5</v>
      </c>
      <c r="B5" s="622" t="str">
        <f>'справка №1-БАЛАНС'!E5</f>
        <v>01.01.2015-31.12.2015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19.04.2016 г.</v>
      </c>
      <c r="B30" s="624"/>
      <c r="C30" s="624"/>
      <c r="D30" s="459" t="s">
        <v>818</v>
      </c>
      <c r="E30" s="623" t="s">
        <v>862</v>
      </c>
      <c r="F30" s="623"/>
      <c r="G30" s="623"/>
      <c r="H30" s="420" t="s">
        <v>780</v>
      </c>
      <c r="I30" s="623" t="s">
        <v>867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"ИНТЕРКАПИТАЛ ПРОПЪРТИ ДИВЕЛОПМЪНТ" АДСИЦ</v>
      </c>
      <c r="C5" s="628"/>
      <c r="D5" s="628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29" t="str">
        <f>'справка №1-БАЛАНС'!E5</f>
        <v>01.01.2015-31.12.2015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19.04.2016 г.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Mihaela Hege</cp:lastModifiedBy>
  <cp:lastPrinted>2016-05-03T11:34:52Z</cp:lastPrinted>
  <dcterms:created xsi:type="dcterms:W3CDTF">2000-06-29T12:02:40Z</dcterms:created>
  <dcterms:modified xsi:type="dcterms:W3CDTF">2016-05-03T11:35:21Z</dcterms:modified>
  <cp:category/>
  <cp:version/>
  <cp:contentType/>
  <cp:contentStatus/>
</cp:coreProperties>
</file>